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♪包括支援センター\★総合事業への取り組みよ。\様式事業所関係\HPうぷ用\■総合事業請求様式（R2.4）平成を令和に訂正\"/>
    </mc:Choice>
  </mc:AlternateContent>
  <bookViews>
    <workbookView xWindow="600" yWindow="105" windowWidth="19395" windowHeight="7350"/>
  </bookViews>
  <sheets>
    <sheet name="①実績記録票" sheetId="7" r:id="rId1"/>
    <sheet name="②明細書" sheetId="9" r:id="rId2"/>
    <sheet name="③請求書" sheetId="2" r:id="rId3"/>
    <sheet name="記入方法①" sheetId="15" r:id="rId4"/>
    <sheet name="記入方法②" sheetId="16" r:id="rId5"/>
    <sheet name="記入方法③" sheetId="13" r:id="rId6"/>
    <sheet name="①-2実績記録票 (2枚目)" sheetId="14" r:id="rId7"/>
  </sheets>
  <definedNames>
    <definedName name="_xlnm.Print_Area" localSheetId="6">'①-2実績記録票 (2枚目)'!$A$1:$AQ$57</definedName>
    <definedName name="_xlnm.Print_Area" localSheetId="0">①実績記録票!$A$1:$AQ$57</definedName>
    <definedName name="_xlnm.Print_Area" localSheetId="1">②明細書!$A$1:$O$30</definedName>
    <definedName name="_xlnm.Print_Area" localSheetId="3">記入方法①!$A$1:$AO$57</definedName>
    <definedName name="_xlnm.Print_Area" localSheetId="4">記入方法②!$A$1:$O$30</definedName>
    <definedName name="_xlnm.Print_Area" localSheetId="5">記入方法③!$A$1:$L$31</definedName>
  </definedNames>
  <calcPr calcId="162913"/>
</workbook>
</file>

<file path=xl/calcChain.xml><?xml version="1.0" encoding="utf-8"?>
<calcChain xmlns="http://schemas.openxmlformats.org/spreadsheetml/2006/main">
  <c r="AN19" i="7" l="1"/>
  <c r="AN15" i="7"/>
  <c r="AM51" i="7"/>
  <c r="AM47" i="7"/>
  <c r="AM43" i="7"/>
  <c r="AM39" i="7"/>
  <c r="AM35" i="7"/>
  <c r="AM31" i="7"/>
  <c r="AM27" i="7"/>
  <c r="AM23" i="7"/>
  <c r="AM19" i="7"/>
  <c r="AM15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36" i="7"/>
  <c r="AL35" i="7"/>
  <c r="AL34" i="7"/>
  <c r="AL33" i="7"/>
  <c r="AL32" i="7"/>
  <c r="AL31" i="7"/>
  <c r="AL30" i="7"/>
  <c r="AL29" i="7"/>
  <c r="AL28" i="7"/>
  <c r="AL27" i="7"/>
  <c r="AL26" i="7"/>
  <c r="AL25" i="7"/>
  <c r="AL24" i="7"/>
  <c r="AL23" i="7"/>
  <c r="AL22" i="7"/>
  <c r="AL21" i="7"/>
  <c r="AL20" i="7"/>
  <c r="AL19" i="7"/>
  <c r="AL18" i="7"/>
  <c r="AL17" i="7"/>
  <c r="AL16" i="7"/>
  <c r="AL15" i="7"/>
  <c r="AK54" i="7"/>
  <c r="AK53" i="7"/>
  <c r="AK52" i="7"/>
  <c r="AK51" i="7"/>
  <c r="AK50" i="7"/>
  <c r="AK49" i="7"/>
  <c r="AK48" i="7"/>
  <c r="AK47" i="7"/>
  <c r="AK46" i="7"/>
  <c r="AK45" i="7"/>
  <c r="AK44" i="7"/>
  <c r="AK43" i="7"/>
  <c r="AK42" i="7"/>
  <c r="AK41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K15" i="14"/>
  <c r="AL15" i="14"/>
  <c r="AM15" i="14"/>
  <c r="AK28" i="14"/>
  <c r="AO19" i="14" l="1"/>
  <c r="AO23" i="14"/>
  <c r="AO31" i="14"/>
  <c r="AN31" i="14" s="1"/>
  <c r="AO35" i="14"/>
  <c r="AO39" i="14"/>
  <c r="AO43" i="14"/>
  <c r="AO47" i="14"/>
  <c r="AN47" i="14" s="1"/>
  <c r="AO51" i="14"/>
  <c r="AN19" i="14"/>
  <c r="AN23" i="14"/>
  <c r="AN35" i="14"/>
  <c r="AN39" i="14"/>
  <c r="AN43" i="14"/>
  <c r="AN51" i="14"/>
  <c r="AO19" i="7"/>
  <c r="AO23" i="7"/>
  <c r="AO27" i="7"/>
  <c r="AO31" i="7"/>
  <c r="AN31" i="7" s="1"/>
  <c r="AO35" i="7"/>
  <c r="AO39" i="7"/>
  <c r="AO43" i="7"/>
  <c r="AO47" i="7"/>
  <c r="AN47" i="7" s="1"/>
  <c r="AO51" i="7"/>
  <c r="AN23" i="7"/>
  <c r="AN27" i="7"/>
  <c r="AN35" i="7"/>
  <c r="AN39" i="7"/>
  <c r="AN43" i="7"/>
  <c r="AN51" i="7"/>
  <c r="C26" i="9" l="1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J16" i="9"/>
  <c r="K16" i="9" s="1"/>
  <c r="H16" i="9"/>
  <c r="I16" i="9" s="1"/>
  <c r="F16" i="9"/>
  <c r="G16" i="9" s="1"/>
  <c r="D16" i="9"/>
  <c r="E16" i="9" s="1"/>
  <c r="J15" i="9"/>
  <c r="K15" i="9" s="1"/>
  <c r="H15" i="9"/>
  <c r="I15" i="9" s="1"/>
  <c r="F15" i="9"/>
  <c r="G15" i="9" s="1"/>
  <c r="D15" i="9"/>
  <c r="E15" i="9" s="1"/>
  <c r="J14" i="9"/>
  <c r="K14" i="9" s="1"/>
  <c r="H14" i="9"/>
  <c r="I14" i="9" s="1"/>
  <c r="F14" i="9"/>
  <c r="G14" i="9" s="1"/>
  <c r="D14" i="9"/>
  <c r="E14" i="9" s="1"/>
  <c r="J13" i="9"/>
  <c r="K13" i="9" s="1"/>
  <c r="H13" i="9"/>
  <c r="I13" i="9" s="1"/>
  <c r="F13" i="9"/>
  <c r="G13" i="9" s="1"/>
  <c r="J12" i="9"/>
  <c r="K12" i="9" s="1"/>
  <c r="H12" i="9"/>
  <c r="I12" i="9" s="1"/>
  <c r="F12" i="9"/>
  <c r="G12" i="9" s="1"/>
  <c r="D12" i="9"/>
  <c r="E12" i="9" s="1"/>
  <c r="J11" i="9"/>
  <c r="K11" i="9" s="1"/>
  <c r="H11" i="9"/>
  <c r="I11" i="9" s="1"/>
  <c r="F11" i="9"/>
  <c r="G11" i="9" s="1"/>
  <c r="D11" i="9"/>
  <c r="E11" i="9" s="1"/>
  <c r="J10" i="9"/>
  <c r="K10" i="9" s="1"/>
  <c r="H10" i="9"/>
  <c r="I10" i="9" s="1"/>
  <c r="F10" i="9"/>
  <c r="G10" i="9" s="1"/>
  <c r="D10" i="9"/>
  <c r="E10" i="9" s="1"/>
  <c r="J9" i="9"/>
  <c r="K9" i="9" s="1"/>
  <c r="H9" i="9"/>
  <c r="I9" i="9" s="1"/>
  <c r="F9" i="9"/>
  <c r="G9" i="9" s="1"/>
  <c r="D9" i="9"/>
  <c r="E9" i="9" s="1"/>
  <c r="J8" i="9"/>
  <c r="K8" i="9" s="1"/>
  <c r="H8" i="9"/>
  <c r="I8" i="9" s="1"/>
  <c r="F8" i="9"/>
  <c r="D8" i="9"/>
  <c r="E8" i="9" s="1"/>
  <c r="J7" i="9"/>
  <c r="H7" i="9"/>
  <c r="F7" i="9"/>
  <c r="G7" i="9" s="1"/>
  <c r="D7" i="9"/>
  <c r="E7" i="9" s="1"/>
  <c r="L16" i="9" l="1"/>
  <c r="L15" i="9"/>
  <c r="L14" i="9"/>
  <c r="L12" i="9"/>
  <c r="L11" i="9"/>
  <c r="L10" i="9"/>
  <c r="L9" i="9"/>
  <c r="G8" i="9"/>
  <c r="K7" i="9"/>
  <c r="I7" i="9"/>
  <c r="D13" i="9"/>
  <c r="E13" i="9" s="1"/>
  <c r="L13" i="9" s="1"/>
  <c r="B27" i="9"/>
  <c r="B26" i="9"/>
  <c r="B25" i="9"/>
  <c r="B24" i="9"/>
  <c r="B23" i="9"/>
  <c r="B22" i="9"/>
  <c r="B21" i="9"/>
  <c r="B20" i="9"/>
  <c r="B19" i="9"/>
  <c r="B18" i="9"/>
  <c r="L8" i="9" l="1"/>
  <c r="L7" i="9"/>
  <c r="L3" i="16"/>
  <c r="J9" i="16" l="1"/>
  <c r="K9" i="16" s="1"/>
  <c r="H9" i="16"/>
  <c r="I9" i="16" s="1"/>
  <c r="J7" i="16"/>
  <c r="K7" i="16" s="1"/>
  <c r="D7" i="16"/>
  <c r="C9" i="16"/>
  <c r="C8" i="16"/>
  <c r="C7" i="16"/>
  <c r="B9" i="16"/>
  <c r="B8" i="16"/>
  <c r="B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C10" i="16"/>
  <c r="B10" i="16"/>
  <c r="AK54" i="15"/>
  <c r="AK53" i="15"/>
  <c r="AL53" i="15" s="1"/>
  <c r="AK52" i="15"/>
  <c r="AK51" i="15"/>
  <c r="AL51" i="15" s="1"/>
  <c r="D51" i="15"/>
  <c r="AK50" i="15"/>
  <c r="AK49" i="15"/>
  <c r="AK48" i="15"/>
  <c r="AL48" i="15" s="1"/>
  <c r="AL47" i="15"/>
  <c r="AK47" i="15"/>
  <c r="D47" i="15"/>
  <c r="AK46" i="15"/>
  <c r="AK45" i="15"/>
  <c r="AK44" i="15"/>
  <c r="AK43" i="15"/>
  <c r="AL43" i="15" s="1"/>
  <c r="D43" i="15"/>
  <c r="AK42" i="15"/>
  <c r="AK41" i="15"/>
  <c r="AK40" i="15"/>
  <c r="AL40" i="15" s="1"/>
  <c r="AL39" i="15"/>
  <c r="AK39" i="15"/>
  <c r="D39" i="15"/>
  <c r="AK38" i="15"/>
  <c r="AK37" i="15"/>
  <c r="AK36" i="15"/>
  <c r="AK35" i="15"/>
  <c r="D35" i="15"/>
  <c r="AK34" i="15"/>
  <c r="AK33" i="15"/>
  <c r="AK32" i="15"/>
  <c r="AL32" i="15" s="1"/>
  <c r="AL31" i="15"/>
  <c r="AK31" i="15"/>
  <c r="D31" i="15"/>
  <c r="AK30" i="15"/>
  <c r="AL30" i="15" s="1"/>
  <c r="AK29" i="15"/>
  <c r="AL29" i="15" s="1"/>
  <c r="AK28" i="15"/>
  <c r="AK27" i="15"/>
  <c r="D27" i="15"/>
  <c r="AK26" i="15"/>
  <c r="AK25" i="15"/>
  <c r="AK24" i="15"/>
  <c r="F9" i="16" s="1"/>
  <c r="G9" i="16" s="1"/>
  <c r="AK23" i="15"/>
  <c r="D9" i="16" s="1"/>
  <c r="D23" i="15"/>
  <c r="AK22" i="15"/>
  <c r="AK21" i="15"/>
  <c r="AK20" i="15"/>
  <c r="AL20" i="15" s="1"/>
  <c r="AK19" i="15"/>
  <c r="AL19" i="15" s="1"/>
  <c r="D19" i="15"/>
  <c r="AK18" i="15"/>
  <c r="AK17" i="15"/>
  <c r="AK16" i="15"/>
  <c r="F7" i="16" s="1"/>
  <c r="AK15" i="15"/>
  <c r="D15" i="15"/>
  <c r="AF1" i="15"/>
  <c r="AK54" i="14"/>
  <c r="J26" i="9" s="1"/>
  <c r="AK53" i="14"/>
  <c r="H26" i="9" s="1"/>
  <c r="AK52" i="14"/>
  <c r="AK51" i="14"/>
  <c r="D51" i="14"/>
  <c r="AK50" i="14"/>
  <c r="AK49" i="14"/>
  <c r="H25" i="9" s="1"/>
  <c r="I25" i="9" s="1"/>
  <c r="AK48" i="14"/>
  <c r="F25" i="9" s="1"/>
  <c r="G25" i="9" s="1"/>
  <c r="AK47" i="14"/>
  <c r="D25" i="9" s="1"/>
  <c r="E25" i="9" s="1"/>
  <c r="D47" i="14"/>
  <c r="AK46" i="14"/>
  <c r="AK45" i="14"/>
  <c r="H24" i="9" s="1"/>
  <c r="I24" i="9" s="1"/>
  <c r="AK44" i="14"/>
  <c r="F24" i="9" s="1"/>
  <c r="G24" i="9" s="1"/>
  <c r="AK43" i="14"/>
  <c r="D24" i="9" s="1"/>
  <c r="E24" i="9" s="1"/>
  <c r="D43" i="14"/>
  <c r="AK42" i="14"/>
  <c r="J23" i="9" s="1"/>
  <c r="K23" i="9" s="1"/>
  <c r="AK41" i="14"/>
  <c r="AK40" i="14"/>
  <c r="F23" i="9" s="1"/>
  <c r="G23" i="9" s="1"/>
  <c r="AK39" i="14"/>
  <c r="D39" i="14"/>
  <c r="AK38" i="14"/>
  <c r="J22" i="9" s="1"/>
  <c r="K22" i="9" s="1"/>
  <c r="AK37" i="14"/>
  <c r="AK36" i="14"/>
  <c r="F22" i="9" s="1"/>
  <c r="G22" i="9" s="1"/>
  <c r="AK35" i="14"/>
  <c r="D35" i="14"/>
  <c r="AK34" i="14"/>
  <c r="J21" i="9" s="1"/>
  <c r="K21" i="9" s="1"/>
  <c r="AK33" i="14"/>
  <c r="H21" i="9" s="1"/>
  <c r="I21" i="9" s="1"/>
  <c r="AK32" i="14"/>
  <c r="F21" i="9" s="1"/>
  <c r="G21" i="9" s="1"/>
  <c r="AK31" i="14"/>
  <c r="D21" i="9" s="1"/>
  <c r="E21" i="9" s="1"/>
  <c r="D31" i="14"/>
  <c r="AK30" i="14"/>
  <c r="J20" i="9" s="1"/>
  <c r="K20" i="9" s="1"/>
  <c r="AK29" i="14"/>
  <c r="H20" i="9" s="1"/>
  <c r="I20" i="9" s="1"/>
  <c r="D27" i="14"/>
  <c r="J19" i="9"/>
  <c r="K19" i="9" s="1"/>
  <c r="H19" i="9"/>
  <c r="I19" i="9" s="1"/>
  <c r="F19" i="9"/>
  <c r="G19" i="9" s="1"/>
  <c r="D23" i="14"/>
  <c r="J18" i="9"/>
  <c r="K18" i="9" s="1"/>
  <c r="F18" i="9"/>
  <c r="G18" i="9" s="1"/>
  <c r="D19" i="14"/>
  <c r="J17" i="9"/>
  <c r="K17" i="9" s="1"/>
  <c r="H17" i="9"/>
  <c r="I17" i="9" s="1"/>
  <c r="F17" i="9"/>
  <c r="G17" i="9" s="1"/>
  <c r="D15" i="14"/>
  <c r="J14" i="16"/>
  <c r="K14" i="16" s="1"/>
  <c r="J13" i="16"/>
  <c r="K13" i="16" s="1"/>
  <c r="AL19" i="14" l="1"/>
  <c r="H18" i="16"/>
  <c r="I18" i="16" s="1"/>
  <c r="H18" i="9"/>
  <c r="I18" i="9" s="1"/>
  <c r="F20" i="16"/>
  <c r="G20" i="16" s="1"/>
  <c r="F20" i="9"/>
  <c r="G20" i="9" s="1"/>
  <c r="L21" i="9"/>
  <c r="AL35" i="14"/>
  <c r="H22" i="16"/>
  <c r="I22" i="16" s="1"/>
  <c r="H22" i="9"/>
  <c r="I22" i="9" s="1"/>
  <c r="J24" i="16"/>
  <c r="K24" i="16" s="1"/>
  <c r="J24" i="9"/>
  <c r="K24" i="9" s="1"/>
  <c r="L24" i="9" s="1"/>
  <c r="J25" i="16"/>
  <c r="K25" i="16" s="1"/>
  <c r="J25" i="9"/>
  <c r="K25" i="9" s="1"/>
  <c r="L25" i="9" s="1"/>
  <c r="AL51" i="14"/>
  <c r="D26" i="16"/>
  <c r="E26" i="16" s="1"/>
  <c r="D26" i="9"/>
  <c r="E26" i="9" s="1"/>
  <c r="F26" i="16"/>
  <c r="G26" i="16" s="1"/>
  <c r="F26" i="9"/>
  <c r="I26" i="9"/>
  <c r="K26" i="9"/>
  <c r="AL41" i="14"/>
  <c r="D18" i="16"/>
  <c r="E18" i="16" s="1"/>
  <c r="D18" i="9"/>
  <c r="E18" i="9" s="1"/>
  <c r="AL23" i="14"/>
  <c r="D22" i="16"/>
  <c r="E22" i="16" s="1"/>
  <c r="D22" i="9"/>
  <c r="E22" i="9" s="1"/>
  <c r="AL39" i="14"/>
  <c r="D19" i="16"/>
  <c r="E19" i="16" s="1"/>
  <c r="D19" i="9"/>
  <c r="E19" i="9" s="1"/>
  <c r="L19" i="9" s="1"/>
  <c r="AL27" i="14"/>
  <c r="D23" i="16"/>
  <c r="E23" i="16" s="1"/>
  <c r="D23" i="9"/>
  <c r="E23" i="9" s="1"/>
  <c r="D20" i="16"/>
  <c r="E20" i="16" s="1"/>
  <c r="D20" i="9"/>
  <c r="E20" i="9" s="1"/>
  <c r="AL33" i="14"/>
  <c r="AL49" i="14"/>
  <c r="AL43" i="14"/>
  <c r="D24" i="16"/>
  <c r="E24" i="16" s="1"/>
  <c r="D17" i="16"/>
  <c r="E17" i="16" s="1"/>
  <c r="D17" i="9"/>
  <c r="E17" i="9" s="1"/>
  <c r="L17" i="9" s="1"/>
  <c r="AL16" i="14"/>
  <c r="AL22" i="14"/>
  <c r="J18" i="16"/>
  <c r="K18" i="16" s="1"/>
  <c r="AL44" i="14"/>
  <c r="F24" i="16"/>
  <c r="G24" i="16" s="1"/>
  <c r="D25" i="16"/>
  <c r="E25" i="16" s="1"/>
  <c r="AL54" i="14"/>
  <c r="H23" i="16"/>
  <c r="I23" i="16" s="1"/>
  <c r="AL26" i="14"/>
  <c r="AL32" i="14"/>
  <c r="AL45" i="14"/>
  <c r="H24" i="16"/>
  <c r="I24" i="16" s="1"/>
  <c r="AL17" i="14"/>
  <c r="H17" i="16"/>
  <c r="I17" i="16" s="1"/>
  <c r="AL20" i="14"/>
  <c r="F18" i="16"/>
  <c r="G18" i="16" s="1"/>
  <c r="AL18" i="15"/>
  <c r="AL27" i="15"/>
  <c r="AL45" i="15"/>
  <c r="J15" i="16"/>
  <c r="K15" i="16" s="1"/>
  <c r="J16" i="16"/>
  <c r="K16" i="16" s="1"/>
  <c r="F21" i="16"/>
  <c r="G21" i="16" s="1"/>
  <c r="J12" i="16"/>
  <c r="K12" i="16" s="1"/>
  <c r="AL25" i="14"/>
  <c r="H19" i="16"/>
  <c r="I19" i="16" s="1"/>
  <c r="AL28" i="14"/>
  <c r="D21" i="16"/>
  <c r="E21" i="16" s="1"/>
  <c r="AL38" i="14"/>
  <c r="J22" i="16"/>
  <c r="K22" i="16" s="1"/>
  <c r="AL29" i="14"/>
  <c r="H20" i="16"/>
  <c r="I20" i="16" s="1"/>
  <c r="AL42" i="14"/>
  <c r="J23" i="16"/>
  <c r="K23" i="16" s="1"/>
  <c r="AL48" i="14"/>
  <c r="F25" i="16"/>
  <c r="G25" i="16" s="1"/>
  <c r="AL35" i="15"/>
  <c r="F17" i="16"/>
  <c r="G17" i="16" s="1"/>
  <c r="F8" i="16"/>
  <c r="J11" i="16"/>
  <c r="K11" i="16" s="1"/>
  <c r="H23" i="9"/>
  <c r="I23" i="9" s="1"/>
  <c r="L23" i="9" s="1"/>
  <c r="AL37" i="15"/>
  <c r="J19" i="16"/>
  <c r="K19" i="16" s="1"/>
  <c r="J26" i="16"/>
  <c r="K26" i="16" s="1"/>
  <c r="AL21" i="15"/>
  <c r="AL38" i="15"/>
  <c r="AL46" i="15"/>
  <c r="AL54" i="15"/>
  <c r="H21" i="16"/>
  <c r="I21" i="16" s="1"/>
  <c r="D8" i="16"/>
  <c r="H8" i="16"/>
  <c r="AL30" i="14"/>
  <c r="AL36" i="14"/>
  <c r="AL46" i="14"/>
  <c r="AL52" i="14"/>
  <c r="AL15" i="15"/>
  <c r="AL18" i="14"/>
  <c r="AL21" i="14"/>
  <c r="AL24" i="14"/>
  <c r="AL31" i="14"/>
  <c r="AL34" i="14"/>
  <c r="AL37" i="14"/>
  <c r="AL40" i="14"/>
  <c r="AL47" i="14"/>
  <c r="AL50" i="14"/>
  <c r="AL53" i="14"/>
  <c r="AL16" i="15"/>
  <c r="AL22" i="15"/>
  <c r="AL33" i="15"/>
  <c r="AM31" i="15" s="1"/>
  <c r="AL41" i="15"/>
  <c r="AL49" i="15"/>
  <c r="J17" i="16"/>
  <c r="K17" i="16" s="1"/>
  <c r="F19" i="16"/>
  <c r="G19" i="16" s="1"/>
  <c r="J21" i="16"/>
  <c r="K21" i="16" s="1"/>
  <c r="H26" i="16"/>
  <c r="I26" i="16" s="1"/>
  <c r="L26" i="16" s="1"/>
  <c r="J8" i="16"/>
  <c r="AL17" i="15"/>
  <c r="AM15" i="15" s="1"/>
  <c r="AL28" i="15"/>
  <c r="AL34" i="15"/>
  <c r="AL36" i="15"/>
  <c r="AL42" i="15"/>
  <c r="AL44" i="15"/>
  <c r="AL50" i="15"/>
  <c r="AL52" i="15"/>
  <c r="J10" i="16"/>
  <c r="K10" i="16" s="1"/>
  <c r="J20" i="16"/>
  <c r="K20" i="16" s="1"/>
  <c r="F22" i="16"/>
  <c r="G22" i="16" s="1"/>
  <c r="F23" i="16"/>
  <c r="G23" i="16" s="1"/>
  <c r="H25" i="16"/>
  <c r="I25" i="16" s="1"/>
  <c r="H7" i="16"/>
  <c r="AL23" i="15"/>
  <c r="K8" i="16"/>
  <c r="AL25" i="15"/>
  <c r="AL26" i="15"/>
  <c r="AL24" i="15"/>
  <c r="AM19" i="15"/>
  <c r="AM39" i="15"/>
  <c r="AM27" i="15"/>
  <c r="AM47" i="15"/>
  <c r="AM51" i="15"/>
  <c r="AM43" i="15"/>
  <c r="B17" i="9"/>
  <c r="AC1" i="14"/>
  <c r="AF1" i="14"/>
  <c r="J27" i="9" l="1"/>
  <c r="L22" i="9"/>
  <c r="L18" i="9"/>
  <c r="L18" i="16"/>
  <c r="L19" i="16"/>
  <c r="L20" i="9"/>
  <c r="E27" i="9"/>
  <c r="L20" i="16"/>
  <c r="L21" i="16"/>
  <c r="H27" i="9"/>
  <c r="I27" i="9"/>
  <c r="L23" i="16"/>
  <c r="G26" i="9"/>
  <c r="G27" i="9" s="1"/>
  <c r="F27" i="9"/>
  <c r="K27" i="9"/>
  <c r="AM51" i="14"/>
  <c r="AM39" i="14"/>
  <c r="M23" i="9" s="1"/>
  <c r="N23" i="9" s="1"/>
  <c r="K27" i="16"/>
  <c r="AM19" i="14"/>
  <c r="M18" i="9" s="1"/>
  <c r="N18" i="9" s="1"/>
  <c r="L22" i="16"/>
  <c r="L25" i="16"/>
  <c r="AM23" i="14"/>
  <c r="M19" i="9" s="1"/>
  <c r="N19" i="9" s="1"/>
  <c r="AM27" i="14"/>
  <c r="AM35" i="14"/>
  <c r="M22" i="9" s="1"/>
  <c r="N22" i="9" s="1"/>
  <c r="L24" i="16"/>
  <c r="AM43" i="14"/>
  <c r="M24" i="9" s="1"/>
  <c r="N24" i="9" s="1"/>
  <c r="L17" i="16"/>
  <c r="D27" i="9"/>
  <c r="J27" i="16"/>
  <c r="AM35" i="15"/>
  <c r="AM47" i="14"/>
  <c r="AM31" i="14"/>
  <c r="AO15" i="14"/>
  <c r="AM23" i="15"/>
  <c r="AM56" i="15" s="1"/>
  <c r="D51" i="7"/>
  <c r="D47" i="7"/>
  <c r="D43" i="7"/>
  <c r="D39" i="7"/>
  <c r="D35" i="7"/>
  <c r="D31" i="7"/>
  <c r="D27" i="7"/>
  <c r="D23" i="7"/>
  <c r="D19" i="7"/>
  <c r="D15" i="7"/>
  <c r="AO27" i="14" l="1"/>
  <c r="AN27" i="14" s="1"/>
  <c r="AO56" i="14"/>
  <c r="M17" i="9"/>
  <c r="N17" i="9" s="1"/>
  <c r="AN15" i="14"/>
  <c r="M20" i="9"/>
  <c r="N20" i="9" s="1"/>
  <c r="M20" i="16"/>
  <c r="N20" i="16" s="1"/>
  <c r="M22" i="16"/>
  <c r="N22" i="16" s="1"/>
  <c r="M23" i="16"/>
  <c r="N23" i="16" s="1"/>
  <c r="L26" i="9"/>
  <c r="L27" i="9" s="1"/>
  <c r="M26" i="16"/>
  <c r="N26" i="16" s="1"/>
  <c r="M25" i="16"/>
  <c r="N25" i="16" s="1"/>
  <c r="M25" i="9"/>
  <c r="N25" i="9" s="1"/>
  <c r="M21" i="16"/>
  <c r="N21" i="16" s="1"/>
  <c r="M21" i="9"/>
  <c r="N21" i="9" s="1"/>
  <c r="M19" i="16"/>
  <c r="N19" i="16" s="1"/>
  <c r="M18" i="16"/>
  <c r="N18" i="16" s="1"/>
  <c r="M11" i="9"/>
  <c r="N11" i="9" s="1"/>
  <c r="M24" i="16"/>
  <c r="N24" i="16" s="1"/>
  <c r="M17" i="16"/>
  <c r="N17" i="16" s="1"/>
  <c r="M26" i="9" l="1"/>
  <c r="N26" i="9" s="1"/>
  <c r="M14" i="9"/>
  <c r="N14" i="9" s="1"/>
  <c r="M10" i="9"/>
  <c r="N10" i="9" s="1"/>
  <c r="M16" i="9"/>
  <c r="N16" i="9" s="1"/>
  <c r="M15" i="9"/>
  <c r="N15" i="9" s="1"/>
  <c r="M12" i="9"/>
  <c r="N12" i="9" s="1"/>
  <c r="M9" i="9"/>
  <c r="N9" i="9" s="1"/>
  <c r="M8" i="9"/>
  <c r="N8" i="9" s="1"/>
  <c r="M13" i="9"/>
  <c r="N13" i="9" s="1"/>
  <c r="F14" i="16"/>
  <c r="G14" i="16" s="1"/>
  <c r="D14" i="16"/>
  <c r="E14" i="16" s="1"/>
  <c r="H14" i="16"/>
  <c r="I14" i="16" s="1"/>
  <c r="AO15" i="7" l="1"/>
  <c r="AO56" i="7"/>
  <c r="M7" i="9"/>
  <c r="M27" i="9" s="1"/>
  <c r="L14" i="16"/>
  <c r="M14" i="16" s="1"/>
  <c r="N14" i="16" s="1"/>
  <c r="B8" i="9"/>
  <c r="N7" i="9" l="1"/>
  <c r="N27" i="9" s="1"/>
  <c r="F30" i="9" s="1"/>
  <c r="L3" i="9"/>
  <c r="AF1" i="7"/>
  <c r="C30" i="16" s="1"/>
  <c r="E8" i="2" l="1"/>
  <c r="C30" i="9"/>
  <c r="B16" i="9"/>
  <c r="B15" i="9"/>
  <c r="B14" i="9"/>
  <c r="B13" i="9"/>
  <c r="B12" i="9"/>
  <c r="B11" i="9"/>
  <c r="B10" i="9"/>
  <c r="B9" i="9"/>
  <c r="B7" i="9"/>
  <c r="E9" i="16" l="1"/>
  <c r="L9" i="16" s="1"/>
  <c r="E8" i="16"/>
  <c r="F11" i="16" l="1"/>
  <c r="G11" i="16" s="1"/>
  <c r="D16" i="16"/>
  <c r="E16" i="16" s="1"/>
  <c r="F10" i="16"/>
  <c r="G10" i="16" s="1"/>
  <c r="H11" i="16"/>
  <c r="I11" i="16" s="1"/>
  <c r="D13" i="16"/>
  <c r="E13" i="16" s="1"/>
  <c r="D15" i="16"/>
  <c r="E15" i="16" s="1"/>
  <c r="F16" i="16"/>
  <c r="G16" i="16" s="1"/>
  <c r="H16" i="16"/>
  <c r="I16" i="16" s="1"/>
  <c r="M9" i="16"/>
  <c r="N9" i="16" s="1"/>
  <c r="D10" i="16"/>
  <c r="E10" i="16" s="1"/>
  <c r="H12" i="16"/>
  <c r="I12" i="16" s="1"/>
  <c r="H10" i="16"/>
  <c r="I10" i="16" s="1"/>
  <c r="D12" i="16"/>
  <c r="E12" i="16" s="1"/>
  <c r="F13" i="16"/>
  <c r="G13" i="16" s="1"/>
  <c r="F15" i="16"/>
  <c r="G15" i="16" s="1"/>
  <c r="D11" i="16"/>
  <c r="E11" i="16" s="1"/>
  <c r="F12" i="16"/>
  <c r="G12" i="16" s="1"/>
  <c r="H13" i="16"/>
  <c r="I13" i="16" s="1"/>
  <c r="H15" i="16"/>
  <c r="I15" i="16" s="1"/>
  <c r="G8" i="16"/>
  <c r="I8" i="16"/>
  <c r="L11" i="16" l="1"/>
  <c r="M11" i="16" s="1"/>
  <c r="N11" i="16" s="1"/>
  <c r="L15" i="16"/>
  <c r="M15" i="16" s="1"/>
  <c r="N15" i="16" s="1"/>
  <c r="L10" i="16"/>
  <c r="M10" i="16" s="1"/>
  <c r="N10" i="16" s="1"/>
  <c r="L16" i="16"/>
  <c r="L13" i="16"/>
  <c r="L12" i="16"/>
  <c r="L8" i="16"/>
  <c r="M8" i="16" s="1"/>
  <c r="N8" i="16"/>
  <c r="F27" i="16"/>
  <c r="G7" i="16"/>
  <c r="G27" i="16" s="1"/>
  <c r="I7" i="16"/>
  <c r="I27" i="16" s="1"/>
  <c r="H27" i="16"/>
  <c r="D27" i="16"/>
  <c r="E7" i="16"/>
  <c r="M13" i="16" l="1"/>
  <c r="N13" i="16" s="1"/>
  <c r="M12" i="16"/>
  <c r="N12" i="16" s="1"/>
  <c r="M16" i="16"/>
  <c r="N16" i="16" s="1"/>
  <c r="E27" i="16"/>
  <c r="L7" i="16"/>
  <c r="M7" i="16" s="1"/>
  <c r="L27" i="16" l="1"/>
  <c r="M27" i="16" l="1"/>
  <c r="N7" i="16"/>
  <c r="N27" i="16" s="1"/>
  <c r="F30" i="16" s="1"/>
  <c r="C10" i="2"/>
</calcChain>
</file>

<file path=xl/sharedStrings.xml><?xml version="1.0" encoding="utf-8"?>
<sst xmlns="http://schemas.openxmlformats.org/spreadsheetml/2006/main" count="414" uniqueCount="108">
  <si>
    <t>№</t>
    <phoneticPr fontId="1"/>
  </si>
  <si>
    <t>回数</t>
    <rPh sb="0" eb="2">
      <t>カイスウ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</si>
  <si>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</si>
  <si>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</si>
  <si>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利用料</t>
    <rPh sb="0" eb="3">
      <t>リヨウリョウ</t>
    </rPh>
    <phoneticPr fontId="1"/>
  </si>
  <si>
    <t>2,700円／回</t>
    <rPh sb="5" eb="6">
      <t>エン</t>
    </rPh>
    <rPh sb="7" eb="8">
      <t>カイ</t>
    </rPh>
    <phoneticPr fontId="1"/>
  </si>
  <si>
    <t>加算</t>
    <rPh sb="0" eb="2">
      <t>カサン</t>
    </rPh>
    <phoneticPr fontId="1"/>
  </si>
  <si>
    <t>　180円／回</t>
    <rPh sb="4" eb="5">
      <t>エン</t>
    </rPh>
    <rPh sb="6" eb="7">
      <t>カイ</t>
    </rPh>
    <phoneticPr fontId="1"/>
  </si>
  <si>
    <t>単価表</t>
    <rPh sb="0" eb="2">
      <t>タンカ</t>
    </rPh>
    <rPh sb="2" eb="3">
      <t>ヒョウ</t>
    </rPh>
    <phoneticPr fontId="1"/>
  </si>
  <si>
    <t>負担割合</t>
    <rPh sb="0" eb="2">
      <t>フタン</t>
    </rPh>
    <rPh sb="2" eb="4">
      <t>ワリアイ</t>
    </rPh>
    <phoneticPr fontId="1"/>
  </si>
  <si>
    <t>1割</t>
    <rPh sb="1" eb="2">
      <t>ワリ</t>
    </rPh>
    <phoneticPr fontId="1"/>
  </si>
  <si>
    <t>2割</t>
    <rPh sb="1" eb="2">
      <t>ワリ</t>
    </rPh>
    <phoneticPr fontId="1"/>
  </si>
  <si>
    <t>請求額</t>
    <rPh sb="0" eb="2">
      <t>セイキュウ</t>
    </rPh>
    <rPh sb="2" eb="3">
      <t>ガク</t>
    </rPh>
    <phoneticPr fontId="1"/>
  </si>
  <si>
    <t>2,400円／回</t>
    <rPh sb="5" eb="6">
      <t>エン</t>
    </rPh>
    <rPh sb="7" eb="8">
      <t>カイ</t>
    </rPh>
    <phoneticPr fontId="1"/>
  </si>
  <si>
    <t>　160円／回</t>
    <rPh sb="4" eb="5">
      <t>エン</t>
    </rPh>
    <rPh sb="6" eb="7">
      <t>カイ</t>
    </rPh>
    <phoneticPr fontId="1"/>
  </si>
  <si>
    <t>2,520円／回</t>
    <rPh sb="5" eb="6">
      <t>エン</t>
    </rPh>
    <rPh sb="7" eb="8">
      <t>カイ</t>
    </rPh>
    <phoneticPr fontId="1"/>
  </si>
  <si>
    <t>2,240円／回</t>
    <rPh sb="5" eb="6">
      <t>エン</t>
    </rPh>
    <rPh sb="7" eb="8">
      <t>カイ</t>
    </rPh>
    <phoneticPr fontId="1"/>
  </si>
  <si>
    <t>半日型</t>
    <rPh sb="0" eb="2">
      <t>ハンニチ</t>
    </rPh>
    <rPh sb="2" eb="3">
      <t>ガタ</t>
    </rPh>
    <phoneticPr fontId="1"/>
  </si>
  <si>
    <t>円</t>
    <rPh sb="0" eb="1">
      <t>エン</t>
    </rPh>
    <phoneticPr fontId="1"/>
  </si>
  <si>
    <t>1日</t>
    <rPh sb="1" eb="2">
      <t>ニチ</t>
    </rPh>
    <phoneticPr fontId="1"/>
  </si>
  <si>
    <t>半日</t>
    <rPh sb="0" eb="1">
      <t>ハン</t>
    </rPh>
    <rPh sb="1" eb="2">
      <t>ニチ</t>
    </rPh>
    <phoneticPr fontId="1"/>
  </si>
  <si>
    <t>氏　名</t>
    <rPh sb="0" eb="1">
      <t>シ</t>
    </rPh>
    <rPh sb="2" eb="3">
      <t>メイ</t>
    </rPh>
    <phoneticPr fontId="1"/>
  </si>
  <si>
    <t>金額小計</t>
    <rPh sb="0" eb="2">
      <t>キンガク</t>
    </rPh>
    <rPh sb="2" eb="4">
      <t>ショウケイ</t>
    </rPh>
    <phoneticPr fontId="1"/>
  </si>
  <si>
    <t>金額合計</t>
    <rPh sb="0" eb="2">
      <t>キンガク</t>
    </rPh>
    <rPh sb="2" eb="4">
      <t>ゴウケイ</t>
    </rPh>
    <phoneticPr fontId="1"/>
  </si>
  <si>
    <t>加算（資格）</t>
    <rPh sb="0" eb="2">
      <t>カサン</t>
    </rPh>
    <rPh sb="3" eb="5">
      <t>シカク</t>
    </rPh>
    <phoneticPr fontId="1"/>
  </si>
  <si>
    <t>　140円／回</t>
    <rPh sb="4" eb="5">
      <t>エン</t>
    </rPh>
    <rPh sb="6" eb="7">
      <t>カイ</t>
    </rPh>
    <phoneticPr fontId="1"/>
  </si>
  <si>
    <t>　200円/回</t>
    <rPh sb="4" eb="5">
      <t>エン</t>
    </rPh>
    <rPh sb="6" eb="7">
      <t>カイ</t>
    </rPh>
    <phoneticPr fontId="1"/>
  </si>
  <si>
    <t>１日型</t>
    <rPh sb="1" eb="2">
      <t>ニチ</t>
    </rPh>
    <rPh sb="2" eb="3">
      <t>ガタ</t>
    </rPh>
    <phoneticPr fontId="1"/>
  </si>
  <si>
    <t>1,960円／回</t>
    <rPh sb="5" eb="6">
      <t>エン</t>
    </rPh>
    <rPh sb="7" eb="8">
      <t>カイ</t>
    </rPh>
    <phoneticPr fontId="1"/>
  </si>
  <si>
    <t>2,800円/回</t>
    <rPh sb="5" eb="6">
      <t>エン</t>
    </rPh>
    <rPh sb="7" eb="8">
      <t>カイ</t>
    </rPh>
    <phoneticPr fontId="1"/>
  </si>
  <si>
    <t>2,100円／回</t>
    <rPh sb="5" eb="6">
      <t>エン</t>
    </rPh>
    <rPh sb="7" eb="8">
      <t>カイ</t>
    </rPh>
    <phoneticPr fontId="1"/>
  </si>
  <si>
    <t>3,000円/回</t>
    <rPh sb="5" eb="6">
      <t>エン</t>
    </rPh>
    <rPh sb="7" eb="8">
      <t>カイ</t>
    </rPh>
    <phoneticPr fontId="1"/>
  </si>
  <si>
    <t>3割</t>
    <rPh sb="1" eb="2">
      <t>ワリ</t>
    </rPh>
    <phoneticPr fontId="1"/>
  </si>
  <si>
    <t>サービス額</t>
    <rPh sb="4" eb="5">
      <t>ガク</t>
    </rPh>
    <phoneticPr fontId="1"/>
  </si>
  <si>
    <t>通所型サービスA事業　明細書</t>
    <rPh sb="0" eb="2">
      <t>ツウショ</t>
    </rPh>
    <rPh sb="2" eb="3">
      <t>ガタ</t>
    </rPh>
    <rPh sb="8" eb="10">
      <t>ジギョウ</t>
    </rPh>
    <rPh sb="11" eb="14">
      <t>メイサイショ</t>
    </rPh>
    <phoneticPr fontId="1"/>
  </si>
  <si>
    <t>氏　　　名</t>
    <rPh sb="0" eb="1">
      <t>シ</t>
    </rPh>
    <rPh sb="4" eb="5">
      <t>メイ</t>
    </rPh>
    <phoneticPr fontId="1"/>
  </si>
  <si>
    <r>
      <t>１日型</t>
    </r>
    <r>
      <rPr>
        <sz val="9"/>
        <color theme="1"/>
        <rFont val="ＭＳ Ｐゴシック"/>
        <family val="3"/>
        <charset val="128"/>
        <scheme val="minor"/>
      </rPr>
      <t>（3,000円）</t>
    </r>
    <rPh sb="1" eb="2">
      <t>ニチ</t>
    </rPh>
    <rPh sb="2" eb="3">
      <t>ガタ</t>
    </rPh>
    <rPh sb="9" eb="10">
      <t>エン</t>
    </rPh>
    <phoneticPr fontId="1"/>
  </si>
  <si>
    <r>
      <t>半日型</t>
    </r>
    <r>
      <rPr>
        <sz val="10"/>
        <color theme="1"/>
        <rFont val="ＭＳ Ｐゴシック"/>
        <family val="3"/>
        <charset val="128"/>
        <scheme val="minor"/>
      </rPr>
      <t>（2,800円）</t>
    </r>
    <rPh sb="0" eb="2">
      <t>ハンニチ</t>
    </rPh>
    <rPh sb="2" eb="3">
      <t>ガタ</t>
    </rPh>
    <rPh sb="9" eb="10">
      <t>エン</t>
    </rPh>
    <phoneticPr fontId="1"/>
  </si>
  <si>
    <r>
      <t>資格加算</t>
    </r>
    <r>
      <rPr>
        <sz val="10"/>
        <color theme="1"/>
        <rFont val="ＭＳ Ｐゴシック"/>
        <family val="3"/>
        <charset val="128"/>
        <scheme val="minor"/>
      </rPr>
      <t>（200円）</t>
    </r>
    <rPh sb="0" eb="2">
      <t>シカク</t>
    </rPh>
    <rPh sb="2" eb="4">
      <t>カサン</t>
    </rPh>
    <rPh sb="8" eb="9">
      <t>エン</t>
    </rPh>
    <phoneticPr fontId="1"/>
  </si>
  <si>
    <t>全体合計額</t>
    <rPh sb="0" eb="2">
      <t>ゼンタイ</t>
    </rPh>
    <rPh sb="2" eb="4">
      <t>ゴウケイ</t>
    </rPh>
    <rPh sb="4" eb="5">
      <t>ガク</t>
    </rPh>
    <phoneticPr fontId="1"/>
  </si>
  <si>
    <t>個人負担額</t>
    <rPh sb="0" eb="2">
      <t>コジン</t>
    </rPh>
    <rPh sb="2" eb="4">
      <t>フタン</t>
    </rPh>
    <rPh sb="4" eb="5">
      <t>ガク</t>
    </rPh>
    <phoneticPr fontId="1"/>
  </si>
  <si>
    <t>昭和町
請求額</t>
    <rPh sb="0" eb="2">
      <t>ショウワ</t>
    </rPh>
    <rPh sb="2" eb="3">
      <t>チョウ</t>
    </rPh>
    <rPh sb="4" eb="6">
      <t>セイキュウ</t>
    </rPh>
    <rPh sb="6" eb="7">
      <t>ガク</t>
    </rPh>
    <phoneticPr fontId="1"/>
  </si>
  <si>
    <t>その他</t>
    <rPh sb="2" eb="3">
      <t>タ</t>
    </rPh>
    <phoneticPr fontId="1"/>
  </si>
  <si>
    <t>サービス合計額</t>
    <rPh sb="4" eb="6">
      <t>ゴウケイ</t>
    </rPh>
    <rPh sb="6" eb="7">
      <t>ガク</t>
    </rPh>
    <phoneticPr fontId="1"/>
  </si>
  <si>
    <t>合計額</t>
    <rPh sb="0" eb="2">
      <t>ゴウケイ</t>
    </rPh>
    <rPh sb="2" eb="3">
      <t>ガク</t>
    </rPh>
    <phoneticPr fontId="1"/>
  </si>
  <si>
    <t>月請求額</t>
    <rPh sb="0" eb="1">
      <t>ガツ</t>
    </rPh>
    <rPh sb="1" eb="3">
      <t>セイキュウ</t>
    </rPh>
    <rPh sb="3" eb="4">
      <t>ガク</t>
    </rPh>
    <phoneticPr fontId="1"/>
  </si>
  <si>
    <t>通所型サービスＡ事業　サービス提供実績記録票</t>
    <rPh sb="0" eb="2">
      <t>ツウショ</t>
    </rPh>
    <rPh sb="2" eb="3">
      <t>カタ</t>
    </rPh>
    <rPh sb="8" eb="10">
      <t>ジギョウ</t>
    </rPh>
    <rPh sb="15" eb="17">
      <t>テイキョウ</t>
    </rPh>
    <rPh sb="17" eb="19">
      <t>ジッセキ</t>
    </rPh>
    <rPh sb="19" eb="21">
      <t>キロク</t>
    </rPh>
    <rPh sb="21" eb="22">
      <t>ヒョウ</t>
    </rPh>
    <phoneticPr fontId="1"/>
  </si>
  <si>
    <t>年</t>
    <rPh sb="0" eb="1">
      <t>ネン</t>
    </rPh>
    <phoneticPr fontId="1"/>
  </si>
  <si>
    <t>月）</t>
    <rPh sb="0" eb="1">
      <t>ツキ</t>
    </rPh>
    <phoneticPr fontId="1"/>
  </si>
  <si>
    <t>支店名</t>
  </si>
  <si>
    <t>預金種類</t>
  </si>
  <si>
    <t>口座番号</t>
  </si>
  <si>
    <t>口座名義</t>
  </si>
  <si>
    <t>（事業所名）</t>
    <rPh sb="1" eb="4">
      <t>ジギョウショ</t>
    </rPh>
    <rPh sb="4" eb="5">
      <t>メイ</t>
    </rPh>
    <phoneticPr fontId="1"/>
  </si>
  <si>
    <t>通所型サービスＡ事業　請求書</t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</si>
  <si>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</si>
  <si>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</si>
  <si>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</si>
  <si>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</t>
    <rPh sb="0" eb="2">
      <t>セイキュウ</t>
    </rPh>
    <rPh sb="2" eb="5">
      <t>ジギョウシャ</t>
    </rPh>
    <phoneticPr fontId="1"/>
  </si>
  <si>
    <t>住所（所在地）</t>
    <rPh sb="0" eb="2">
      <t>ジュウショ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</si>
  <si>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</si>
  <si>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名称・印</t>
    <rPh sb="0" eb="2">
      <t>メイショウ</t>
    </rPh>
    <rPh sb="3" eb="4">
      <t>イン</t>
    </rPh>
    <phoneticPr fontId="1"/>
  </si>
  <si>
    <t>職・氏名</t>
    <rPh sb="0" eb="1">
      <t>ショク</t>
    </rPh>
    <rPh sb="2" eb="4">
      <t>シメイ</t>
    </rPh>
    <phoneticPr fontId="1"/>
  </si>
  <si>
    <t>銀行名</t>
    <rPh sb="0" eb="3">
      <t>ギンコウメイ</t>
    </rPh>
    <phoneticPr fontId="1"/>
  </si>
  <si>
    <t>振込口座</t>
    <rPh sb="0" eb="2">
      <t>フリコミ</t>
    </rPh>
    <rPh sb="2" eb="4">
      <t>コウザ</t>
    </rPh>
    <phoneticPr fontId="1"/>
  </si>
  <si>
    <t>〒</t>
    <phoneticPr fontId="1"/>
  </si>
  <si>
    <t>ﾌﾘｶﾞﾅ</t>
    <phoneticPr fontId="1"/>
  </si>
  <si>
    <t>印</t>
    <rPh sb="0" eb="1">
      <t>イン</t>
    </rPh>
    <phoneticPr fontId="1"/>
  </si>
  <si>
    <t>　上記のとおり、請求いたします。</t>
    <rPh sb="1" eb="3">
      <t>ジョウキ</t>
    </rPh>
    <rPh sb="8" eb="10">
      <t>セイキュウ</t>
    </rPh>
    <phoneticPr fontId="1"/>
  </si>
  <si>
    <t>月分</t>
    <rPh sb="0" eb="1">
      <t>ガツ</t>
    </rPh>
    <rPh sb="1" eb="2">
      <t>ブン</t>
    </rPh>
    <phoneticPr fontId="1"/>
  </si>
  <si>
    <t>普通</t>
  </si>
  <si>
    <t>№</t>
    <phoneticPr fontId="1"/>
  </si>
  <si>
    <t>*</t>
    <phoneticPr fontId="1"/>
  </si>
  <si>
    <t>〒</t>
    <phoneticPr fontId="1"/>
  </si>
  <si>
    <t>409-38**</t>
    <phoneticPr fontId="1"/>
  </si>
  <si>
    <t>昭和町○○1000番地2</t>
    <rPh sb="0" eb="3">
      <t>ショウワチョウ</t>
    </rPh>
    <rPh sb="9" eb="11">
      <t>バンチ</t>
    </rPh>
    <phoneticPr fontId="1"/>
  </si>
  <si>
    <t>055-275-****</t>
    <phoneticPr fontId="1"/>
  </si>
  <si>
    <t>社会福祉法人常永会
デイサービス常永</t>
    <rPh sb="0" eb="2">
      <t>シャカイ</t>
    </rPh>
    <rPh sb="2" eb="4">
      <t>フクシ</t>
    </rPh>
    <rPh sb="4" eb="6">
      <t>ホウジン</t>
    </rPh>
    <rPh sb="6" eb="8">
      <t>ジョウエイ</t>
    </rPh>
    <rPh sb="8" eb="9">
      <t>カイ</t>
    </rPh>
    <rPh sb="16" eb="18">
      <t>ジョウエイ</t>
    </rPh>
    <phoneticPr fontId="1"/>
  </si>
  <si>
    <t>所長　常永　二郎</t>
    <rPh sb="3" eb="5">
      <t>ジョウエイ</t>
    </rPh>
    <rPh sb="6" eb="8">
      <t>ジロウ</t>
    </rPh>
    <phoneticPr fontId="1"/>
  </si>
  <si>
    <t>昭和銀行</t>
    <rPh sb="0" eb="2">
      <t>ショウワ</t>
    </rPh>
    <rPh sb="2" eb="4">
      <t>ギンコウ</t>
    </rPh>
    <phoneticPr fontId="1"/>
  </si>
  <si>
    <t>昭和支店</t>
    <rPh sb="0" eb="2">
      <t>ショウワ</t>
    </rPh>
    <rPh sb="2" eb="4">
      <t>シテン</t>
    </rPh>
    <phoneticPr fontId="1"/>
  </si>
  <si>
    <t>******</t>
    <phoneticPr fontId="1"/>
  </si>
  <si>
    <t>ﾌﾘｶﾞﾅ</t>
    <phoneticPr fontId="1"/>
  </si>
  <si>
    <t>ｼｬｶｲﾌｸｼﾎｳｼﾞﾝｼﾞｮｳｴｲｶｲ</t>
    <phoneticPr fontId="1"/>
  </si>
  <si>
    <t>社会福祉法人常永会</t>
    <rPh sb="0" eb="2">
      <t>シャカイ</t>
    </rPh>
    <rPh sb="2" eb="4">
      <t>フクシ</t>
    </rPh>
    <rPh sb="4" eb="6">
      <t>ホウジン</t>
    </rPh>
    <rPh sb="6" eb="8">
      <t>ジョウエイ</t>
    </rPh>
    <rPh sb="8" eb="9">
      <t>カイ</t>
    </rPh>
    <phoneticPr fontId="1"/>
  </si>
  <si>
    <t>1割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</si>
  <si>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</si>
  <si>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</si>
  <si>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</si>
  <si>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特別支援加算Ⅱ</t>
    <rPh sb="0" eb="2">
      <t>トクベツ</t>
    </rPh>
    <rPh sb="2" eb="4">
      <t>シエン</t>
    </rPh>
    <rPh sb="4" eb="6">
      <t>カサン</t>
    </rPh>
    <phoneticPr fontId="1"/>
  </si>
  <si>
    <t>加算Ⅱ</t>
    <rPh sb="0" eb="2">
      <t>カサン</t>
    </rPh>
    <phoneticPr fontId="1"/>
  </si>
  <si>
    <t>特別支援加算（200円）</t>
    <rPh sb="0" eb="6">
      <t>トクベツシエンカサン</t>
    </rPh>
    <rPh sb="10" eb="11">
      <t>エン</t>
    </rPh>
    <phoneticPr fontId="1"/>
  </si>
  <si>
    <t>3割</t>
  </si>
  <si>
    <t>デイサービス常永</t>
    <phoneticPr fontId="1"/>
  </si>
  <si>
    <t>昭和　太郎</t>
    <rPh sb="0" eb="2">
      <t>ショウワ</t>
    </rPh>
    <rPh sb="3" eb="5">
      <t>タロウ</t>
    </rPh>
    <phoneticPr fontId="1"/>
  </si>
  <si>
    <t>押原　花子</t>
    <rPh sb="0" eb="1">
      <t>オシ</t>
    </rPh>
    <rPh sb="1" eb="2">
      <t>ハラ</t>
    </rPh>
    <rPh sb="3" eb="5">
      <t>ハナコ</t>
    </rPh>
    <phoneticPr fontId="1"/>
  </si>
  <si>
    <t>西条　一郎</t>
    <phoneticPr fontId="1"/>
  </si>
  <si>
    <t>初回1日型を利用したが、負担が大きいので半日型に変更の為。</t>
    <phoneticPr fontId="1"/>
  </si>
  <si>
    <t>特別支援加算Ⅱ（200円）</t>
    <rPh sb="0" eb="6">
      <t>トクベツシエンカサン</t>
    </rPh>
    <rPh sb="11" eb="12">
      <t>エン</t>
    </rPh>
    <phoneticPr fontId="1"/>
  </si>
  <si>
    <t>（請求先）　昭和町長　塩澤　浩　様</t>
    <rPh sb="11" eb="13">
      <t>シオザワ</t>
    </rPh>
    <rPh sb="14" eb="15">
      <t>ヒロシ</t>
    </rPh>
    <rPh sb="16" eb="17">
      <t>サマ</t>
    </rPh>
    <phoneticPr fontId="1"/>
  </si>
  <si>
    <r>
      <t>（請求先）　昭和町長　</t>
    </r>
    <r>
      <rPr>
        <sz val="14"/>
        <color theme="1"/>
        <rFont val="SimHei"/>
        <family val="3"/>
        <charset val="134"/>
      </rPr>
      <t>塩澤　浩</t>
    </r>
    <r>
      <rPr>
        <sz val="14"/>
        <color theme="1"/>
        <rFont val="ＭＳ Ｐゴシック"/>
        <family val="2"/>
        <charset val="128"/>
        <scheme val="minor"/>
      </rPr>
      <t>　様</t>
    </r>
    <rPh sb="11" eb="13">
      <t>シオザワ</t>
    </rPh>
    <rPh sb="14" eb="15">
      <t>ヒロシ</t>
    </rPh>
    <rPh sb="16" eb="17">
      <t>サマ</t>
    </rPh>
    <phoneticPr fontId="1"/>
  </si>
  <si>
    <t>　（令和</t>
    <rPh sb="2" eb="4">
      <t>レイワ</t>
    </rPh>
    <phoneticPr fontId="1"/>
  </si>
  <si>
    <t>令和</t>
    <rPh sb="0" eb="2">
      <t>レイワ</t>
    </rPh>
    <phoneticPr fontId="1"/>
  </si>
  <si>
    <t>（　令和</t>
    <rPh sb="2" eb="4">
      <t>レイワ</t>
    </rPh>
    <phoneticPr fontId="1"/>
  </si>
  <si>
    <t>本人負担額</t>
    <rPh sb="0" eb="2">
      <t>ホンニン</t>
    </rPh>
    <rPh sb="2" eb="4">
      <t>フタン</t>
    </rPh>
    <rPh sb="4" eb="5">
      <t>ガク</t>
    </rPh>
    <phoneticPr fontId="1"/>
  </si>
  <si>
    <t>サービス合計額</t>
    <rPh sb="4" eb="6">
      <t>ゴウケイ</t>
    </rPh>
    <rPh sb="6" eb="7">
      <t>ガク</t>
    </rPh>
    <phoneticPr fontId="1"/>
  </si>
  <si>
    <t>保険給付額合計</t>
    <rPh sb="0" eb="2">
      <t>ホケン</t>
    </rPh>
    <rPh sb="2" eb="4">
      <t>キュウフ</t>
    </rPh>
    <rPh sb="4" eb="5">
      <t>ガク</t>
    </rPh>
    <rPh sb="5" eb="7">
      <t>ゴウケイ</t>
    </rPh>
    <phoneticPr fontId="1"/>
  </si>
  <si>
    <t>保険給付額</t>
    <rPh sb="0" eb="2">
      <t>ホケン</t>
    </rPh>
    <rPh sb="2" eb="4">
      <t>キュウフ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</si>
</sst>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\ &quot;人&quot;"/>
    <numFmt numFmtId="178" formatCode="[$-411]ggge&quot;年&quot;m&quot;月&quot;d&quot;日&quot;;@"/>
    <numFmt numFmtId="179" formatCode="[&lt;=999]000;[&lt;=9999]000\-00;000\-0000"/>
    <numFmt numFmtId="180" formatCode="0_ 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rgb="FF000000"/>
      <name val="ＭＳ ゴシック"/>
      <family val="3"/>
      <charset val="128"/>
    </font>
    <font>
      <sz val="14"/>
      <color theme="1"/>
      <name val="SimHei"/>
      <family val="3"/>
      <charset val="134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/>
    <xf numFmtId="0" fontId="14" fillId="0" borderId="0" xfId="0" applyFont="1" applyAlignment="1">
      <alignment horizontal="center" vertical="center" readingOrder="1"/>
    </xf>
    <xf numFmtId="0" fontId="2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78" fontId="15" fillId="0" borderId="0" xfId="0" applyNumberFormat="1" applyFont="1" applyAlignment="1">
      <alignment horizontal="center" vertical="center"/>
    </xf>
    <xf numFmtId="0" fontId="12" fillId="0" borderId="0" xfId="0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3" fontId="6" fillId="0" borderId="19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 vertical="center"/>
    </xf>
    <xf numFmtId="0" fontId="27" fillId="0" borderId="22" xfId="0" applyFont="1" applyBorder="1">
      <alignment vertical="center"/>
    </xf>
    <xf numFmtId="0" fontId="28" fillId="0" borderId="24" xfId="0" applyFont="1" applyBorder="1" applyAlignment="1">
      <alignment horizontal="center" vertical="center"/>
    </xf>
    <xf numFmtId="0" fontId="27" fillId="0" borderId="24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28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7" fillId="0" borderId="2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textRotation="255"/>
    </xf>
    <xf numFmtId="0" fontId="27" fillId="0" borderId="2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/>
    </xf>
    <xf numFmtId="0" fontId="27" fillId="0" borderId="24" xfId="0" applyFont="1" applyFill="1" applyBorder="1">
      <alignment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176" fontId="27" fillId="0" borderId="22" xfId="0" applyNumberFormat="1" applyFont="1" applyFill="1" applyBorder="1" applyAlignment="1">
      <alignment horizontal="right" vertical="center"/>
    </xf>
    <xf numFmtId="176" fontId="27" fillId="0" borderId="32" xfId="0" applyNumberFormat="1" applyFont="1" applyFill="1" applyBorder="1" applyAlignment="1">
      <alignment horizontal="right" vertical="center"/>
    </xf>
    <xf numFmtId="176" fontId="27" fillId="0" borderId="23" xfId="0" applyNumberFormat="1" applyFont="1" applyFill="1" applyBorder="1" applyAlignment="1">
      <alignment horizontal="right" vertical="center"/>
    </xf>
    <xf numFmtId="0" fontId="27" fillId="0" borderId="22" xfId="0" applyNumberFormat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7" fillId="4" borderId="22" xfId="0" applyFont="1" applyFill="1" applyBorder="1">
      <alignment vertical="center"/>
    </xf>
    <xf numFmtId="0" fontId="27" fillId="4" borderId="24" xfId="0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0" fontId="7" fillId="4" borderId="22" xfId="0" applyFont="1" applyFill="1" applyBorder="1">
      <alignment vertical="center"/>
    </xf>
    <xf numFmtId="0" fontId="7" fillId="4" borderId="24" xfId="0" applyFont="1" applyFill="1" applyBorder="1">
      <alignment vertical="center"/>
    </xf>
    <xf numFmtId="0" fontId="24" fillId="5" borderId="0" xfId="0" applyFont="1" applyFill="1">
      <alignment vertical="center"/>
    </xf>
    <xf numFmtId="0" fontId="21" fillId="0" borderId="19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23" xfId="0" applyFont="1" applyBorder="1" applyAlignment="1">
      <alignment horizontal="center" vertical="center"/>
    </xf>
    <xf numFmtId="0" fontId="27" fillId="4" borderId="23" xfId="0" applyFont="1" applyFill="1" applyBorder="1">
      <alignment vertical="center"/>
    </xf>
    <xf numFmtId="0" fontId="27" fillId="0" borderId="23" xfId="0" applyFont="1" applyBorder="1">
      <alignment vertical="center"/>
    </xf>
    <xf numFmtId="0" fontId="27" fillId="0" borderId="23" xfId="0" applyFont="1" applyFill="1" applyBorder="1">
      <alignment vertical="center"/>
    </xf>
    <xf numFmtId="0" fontId="28" fillId="0" borderId="50" xfId="0" applyFont="1" applyBorder="1">
      <alignment vertical="center"/>
    </xf>
    <xf numFmtId="0" fontId="27" fillId="4" borderId="45" xfId="0" applyFont="1" applyFill="1" applyBorder="1">
      <alignment vertical="center"/>
    </xf>
    <xf numFmtId="0" fontId="27" fillId="0" borderId="45" xfId="0" applyFont="1" applyBorder="1">
      <alignment vertical="center"/>
    </xf>
    <xf numFmtId="0" fontId="27" fillId="0" borderId="45" xfId="0" applyFont="1" applyFill="1" applyBorder="1">
      <alignment vertical="center"/>
    </xf>
    <xf numFmtId="0" fontId="28" fillId="0" borderId="51" xfId="0" applyFont="1" applyBorder="1">
      <alignment vertical="center"/>
    </xf>
    <xf numFmtId="176" fontId="27" fillId="0" borderId="52" xfId="0" applyNumberFormat="1" applyFont="1" applyFill="1" applyBorder="1" applyAlignment="1">
      <alignment horizontal="right" vertical="center"/>
    </xf>
    <xf numFmtId="0" fontId="10" fillId="0" borderId="0" xfId="0" applyFont="1" applyBorder="1" applyAlignment="1"/>
    <xf numFmtId="0" fontId="35" fillId="2" borderId="1" xfId="0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0" xfId="0" applyFont="1" applyFill="1" applyBorder="1">
      <alignment vertical="center"/>
    </xf>
    <xf numFmtId="180" fontId="28" fillId="0" borderId="51" xfId="0" applyNumberFormat="1" applyFont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0" borderId="23" xfId="0" applyFont="1" applyFill="1" applyBorder="1">
      <alignment vertical="center"/>
    </xf>
    <xf numFmtId="0" fontId="7" fillId="4" borderId="45" xfId="0" applyFont="1" applyFill="1" applyBorder="1">
      <alignment vertical="center"/>
    </xf>
    <xf numFmtId="0" fontId="7" fillId="0" borderId="45" xfId="0" applyFont="1" applyBorder="1">
      <alignment vertical="center"/>
    </xf>
    <xf numFmtId="0" fontId="7" fillId="0" borderId="45" xfId="0" applyFont="1" applyFill="1" applyBorder="1">
      <alignment vertical="center"/>
    </xf>
    <xf numFmtId="38" fontId="27" fillId="0" borderId="22" xfId="1" applyFont="1" applyFill="1" applyBorder="1" applyAlignment="1">
      <alignment vertical="center"/>
    </xf>
    <xf numFmtId="38" fontId="27" fillId="0" borderId="32" xfId="1" applyFont="1" applyFill="1" applyBorder="1" applyAlignment="1">
      <alignment vertical="center"/>
    </xf>
    <xf numFmtId="38" fontId="27" fillId="0" borderId="23" xfId="1" applyFont="1" applyFill="1" applyBorder="1" applyAlignment="1">
      <alignment vertical="center"/>
    </xf>
    <xf numFmtId="38" fontId="27" fillId="0" borderId="51" xfId="1" applyFont="1" applyBorder="1" applyAlignment="1">
      <alignment vertical="center"/>
    </xf>
    <xf numFmtId="38" fontId="27" fillId="0" borderId="52" xfId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9" fontId="27" fillId="3" borderId="2" xfId="0" applyNumberFormat="1" applyFont="1" applyFill="1" applyBorder="1" applyAlignment="1">
      <alignment horizontal="center" vertical="center"/>
    </xf>
    <xf numFmtId="9" fontId="27" fillId="3" borderId="23" xfId="0" applyNumberFormat="1" applyFont="1" applyFill="1" applyBorder="1" applyAlignment="1">
      <alignment horizontal="center" vertical="center"/>
    </xf>
    <xf numFmtId="9" fontId="27" fillId="3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9" fontId="27" fillId="0" borderId="2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76" fontId="27" fillId="0" borderId="25" xfId="0" applyNumberFormat="1" applyFont="1" applyFill="1" applyBorder="1" applyAlignment="1">
      <alignment horizontal="right" vertical="center"/>
    </xf>
    <xf numFmtId="176" fontId="27" fillId="0" borderId="30" xfId="0" applyNumberFormat="1" applyFont="1" applyFill="1" applyBorder="1" applyAlignment="1">
      <alignment horizontal="right" vertical="center"/>
    </xf>
    <xf numFmtId="176" fontId="27" fillId="0" borderId="26" xfId="0" applyNumberFormat="1" applyFont="1" applyFill="1" applyBorder="1" applyAlignment="1">
      <alignment horizontal="right" vertical="center"/>
    </xf>
    <xf numFmtId="176" fontId="27" fillId="0" borderId="6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 shrinkToFit="1"/>
    </xf>
    <xf numFmtId="176" fontId="13" fillId="0" borderId="7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horizontal="center" vertical="center" shrinkToFit="1"/>
    </xf>
    <xf numFmtId="176" fontId="13" fillId="0" borderId="1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3" fontId="6" fillId="0" borderId="1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9" fontId="15" fillId="0" borderId="18" xfId="0" applyNumberFormat="1" applyFont="1" applyBorder="1" applyAlignment="1">
      <alignment horizontal="center" vertical="center"/>
    </xf>
    <xf numFmtId="179" fontId="15" fillId="0" borderId="1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33" fillId="5" borderId="48" xfId="0" applyNumberFormat="1" applyFont="1" applyFill="1" applyBorder="1" applyAlignment="1">
      <alignment horizontal="right" vertical="center"/>
    </xf>
    <xf numFmtId="179" fontId="20" fillId="0" borderId="18" xfId="0" applyNumberFormat="1" applyFont="1" applyBorder="1" applyAlignment="1">
      <alignment horizontal="left" vertical="center"/>
    </xf>
    <xf numFmtId="179" fontId="21" fillId="0" borderId="18" xfId="0" applyNumberFormat="1" applyFont="1" applyBorder="1" applyAlignment="1">
      <alignment horizontal="left" vertical="center"/>
    </xf>
    <xf numFmtId="179" fontId="21" fillId="0" borderId="14" xfId="0" applyNumberFormat="1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76" fontId="13" fillId="0" borderId="8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222249</xdr:colOff>
      <xdr:row>23</xdr:row>
      <xdr:rowOff>381000</xdr:rowOff>
    </xdr:from>
    <xdr:to>
      <xdr:col>11</xdr:col>
      <xdr:colOff>190499</xdr:colOff>
      <xdr:row>23</xdr:row>
      <xdr:rowOff>698500</xdr:rowOff>
    </xdr:to>
    <xdr:sp macro="" textlink="">
      <xdr:nvSpPr>
        <xdr:cNvPr id="2" name="正方形/長方形 1"/>
        <xdr:cNvSpPr/>
      </xdr:nvSpPr>
      <xdr:spPr>
        <a:xfrm>
          <a:off x="6445249" y="6572250"/>
          <a:ext cx="396875" cy="317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311727</xdr:colOff>
      <xdr:row>5</xdr:row>
      <xdr:rowOff>207818</xdr:rowOff>
    </xdr:from>
    <xdr:to>
      <xdr:col>40</xdr:col>
      <xdr:colOff>13204</xdr:colOff>
      <xdr:row>8</xdr:row>
      <xdr:rowOff>172966</xdr:rowOff>
    </xdr:to>
    <xdr:sp macro="" textlink="">
      <xdr:nvSpPr>
        <xdr:cNvPr id="3" name="角丸四角形吹き出し 2"/>
        <xdr:cNvSpPr/>
      </xdr:nvSpPr>
      <xdr:spPr>
        <a:xfrm>
          <a:off x="13993091" y="1454727"/>
          <a:ext cx="2836068" cy="640557"/>
        </a:xfrm>
        <a:prstGeom prst="wedgeRoundRectCallout">
          <a:avLst>
            <a:gd name="adj1" fmla="val 5320"/>
            <a:gd name="adj2" fmla="val 9614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事業所名を記入する。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459798</xdr:colOff>
      <xdr:row>29</xdr:row>
      <xdr:rowOff>206087</xdr:rowOff>
    </xdr:to>
    <xdr:sp macro="" textlink="">
      <xdr:nvSpPr>
        <xdr:cNvPr id="4" name="角丸四角形吹き出し 3"/>
        <xdr:cNvSpPr/>
      </xdr:nvSpPr>
      <xdr:spPr>
        <a:xfrm>
          <a:off x="259773" y="6355773"/>
          <a:ext cx="1724025" cy="933450"/>
        </a:xfrm>
        <a:prstGeom prst="wedgeRoundRectCallout">
          <a:avLst>
            <a:gd name="adj1" fmla="val -13888"/>
            <a:gd name="adj2" fmla="val -1002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利用者名を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記入する。</a:t>
          </a:r>
        </a:p>
      </xdr:txBody>
    </xdr:sp>
    <xdr:clientData/>
  </xdr:twoCellAnchor>
  <xdr:twoCellAnchor>
    <xdr:from>
      <xdr:col>4</xdr:col>
      <xdr:colOff>17318</xdr:colOff>
      <xdr:row>27</xdr:row>
      <xdr:rowOff>17319</xdr:rowOff>
    </xdr:from>
    <xdr:to>
      <xdr:col>8</xdr:col>
      <xdr:colOff>96982</xdr:colOff>
      <xdr:row>30</xdr:row>
      <xdr:rowOff>223405</xdr:rowOff>
    </xdr:to>
    <xdr:sp macro="" textlink="">
      <xdr:nvSpPr>
        <xdr:cNvPr id="5" name="角丸四角形吹き出し 4"/>
        <xdr:cNvSpPr/>
      </xdr:nvSpPr>
      <xdr:spPr>
        <a:xfrm>
          <a:off x="2441863" y="6615546"/>
          <a:ext cx="1638301" cy="933450"/>
        </a:xfrm>
        <a:prstGeom prst="wedgeRoundRectCallout">
          <a:avLst>
            <a:gd name="adj1" fmla="val -59192"/>
            <a:gd name="adj2" fmla="val -1002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負担割合を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選択する。</a:t>
          </a:r>
        </a:p>
      </xdr:txBody>
    </xdr:sp>
    <xdr:clientData/>
  </xdr:twoCellAnchor>
  <xdr:twoCellAnchor>
    <xdr:from>
      <xdr:col>17</xdr:col>
      <xdr:colOff>69272</xdr:colOff>
      <xdr:row>27</xdr:row>
      <xdr:rowOff>138545</xdr:rowOff>
    </xdr:from>
    <xdr:to>
      <xdr:col>30</xdr:col>
      <xdr:colOff>271894</xdr:colOff>
      <xdr:row>37</xdr:row>
      <xdr:rowOff>-1</xdr:rowOff>
    </xdr:to>
    <xdr:sp macro="" textlink="">
      <xdr:nvSpPr>
        <xdr:cNvPr id="6" name="角丸四角形吹き出し 5"/>
        <xdr:cNvSpPr/>
      </xdr:nvSpPr>
      <xdr:spPr>
        <a:xfrm>
          <a:off x="7169727" y="6736772"/>
          <a:ext cx="4705349" cy="2286000"/>
        </a:xfrm>
        <a:prstGeom prst="wedgeRoundRectCallout">
          <a:avLst>
            <a:gd name="adj1" fmla="val -58235"/>
            <a:gd name="adj2" fmla="val -754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日型・半日型、それぞれの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サービス利用日に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『1』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＊資格加算がある場合は、サービス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利用日の加算欄に</a:t>
          </a:r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『1』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34</xdr:col>
      <xdr:colOff>34638</xdr:colOff>
      <xdr:row>29</xdr:row>
      <xdr:rowOff>17319</xdr:rowOff>
    </xdr:from>
    <xdr:to>
      <xdr:col>40</xdr:col>
      <xdr:colOff>337995</xdr:colOff>
      <xdr:row>37</xdr:row>
      <xdr:rowOff>54121</xdr:rowOff>
    </xdr:to>
    <xdr:sp macro="" textlink="">
      <xdr:nvSpPr>
        <xdr:cNvPr id="7" name="円形吹き出し 6"/>
        <xdr:cNvSpPr/>
      </xdr:nvSpPr>
      <xdr:spPr>
        <a:xfrm>
          <a:off x="13023274" y="7100455"/>
          <a:ext cx="4130676" cy="1976439"/>
        </a:xfrm>
        <a:prstGeom prst="wedgeEllipseCallout">
          <a:avLst>
            <a:gd name="adj1" fmla="val 35604"/>
            <a:gd name="adj2" fmla="val -8857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サービス利用表の内容と異なる場合、その理由など簡単に記入。</a:t>
          </a:r>
        </a:p>
      </xdr:txBody>
    </xdr:sp>
    <xdr:clientData/>
  </xdr:twoCellAnchor>
  <xdr:twoCellAnchor>
    <xdr:from>
      <xdr:col>4</xdr:col>
      <xdr:colOff>121228</xdr:colOff>
      <xdr:row>40</xdr:row>
      <xdr:rowOff>69273</xdr:rowOff>
    </xdr:from>
    <xdr:to>
      <xdr:col>21</xdr:col>
      <xdr:colOff>41564</xdr:colOff>
      <xdr:row>50</xdr:row>
      <xdr:rowOff>6927</xdr:rowOff>
    </xdr:to>
    <xdr:sp macro="" textlink="">
      <xdr:nvSpPr>
        <xdr:cNvPr id="9" name="角丸四角形 8"/>
        <xdr:cNvSpPr/>
      </xdr:nvSpPr>
      <xdr:spPr>
        <a:xfrm>
          <a:off x="2545773" y="9819409"/>
          <a:ext cx="5981700" cy="236220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記入時の注意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ctr"/>
          <a:r>
            <a:rPr kumimoji="1" lang="ja-JP" altLang="en-US" sz="2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◎赤字部分のみ記入すること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網掛け部分は自動的に記載されます。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◎利用者数が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名以上となる場合は、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-2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実績記録票（</a:t>
          </a:r>
          <a:r>
            <a:rPr kumimoji="1" lang="en-US" altLang="ja-JP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枚目）へ続きを記入。</a:t>
          </a:r>
          <a:endParaRPr kumimoji="1" lang="en-US" altLang="ja-JP" sz="20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940594</xdr:colOff>
      <xdr:row>16</xdr:row>
      <xdr:rowOff>0</xdr:rowOff>
    </xdr:from>
    <xdr:to>
      <xdr:col>13</xdr:col>
      <xdr:colOff>88900</xdr:colOff>
      <xdr:row>20</xdr:row>
      <xdr:rowOff>117475</xdr:rowOff>
    </xdr:to>
    <xdr:sp macro="" textlink="">
      <xdr:nvSpPr>
        <xdr:cNvPr id="2" name="角丸四角形 1"/>
        <xdr:cNvSpPr/>
      </xdr:nvSpPr>
      <xdr:spPr>
        <a:xfrm>
          <a:off x="7667625" y="4452938"/>
          <a:ext cx="3994150" cy="1355725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全て自動的に挿入されるので、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記入の必要なし。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222249</xdr:colOff>
      <xdr:row>23</xdr:row>
      <xdr:rowOff>381000</xdr:rowOff>
    </xdr:from>
    <xdr:to>
      <xdr:col>11</xdr:col>
      <xdr:colOff>190499</xdr:colOff>
      <xdr:row>23</xdr:row>
      <xdr:rowOff>698500</xdr:rowOff>
    </xdr:to>
    <xdr:sp macro="" textlink="">
      <xdr:nvSpPr>
        <xdr:cNvPr id="2" name="正方形/長方形 1"/>
        <xdr:cNvSpPr/>
      </xdr:nvSpPr>
      <xdr:spPr>
        <a:xfrm>
          <a:off x="6442074" y="6553200"/>
          <a:ext cx="396875" cy="317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412750</xdr:colOff>
      <xdr:row>27</xdr:row>
      <xdr:rowOff>222250</xdr:rowOff>
    </xdr:from>
    <xdr:to>
      <xdr:col>11</xdr:col>
      <xdr:colOff>336551</xdr:colOff>
      <xdr:row>30</xdr:row>
      <xdr:rowOff>76200</xdr:rowOff>
    </xdr:to>
    <xdr:sp macro="" textlink="">
      <xdr:nvSpPr>
        <xdr:cNvPr id="3" name="角丸四角形吹き出し 2"/>
        <xdr:cNvSpPr/>
      </xdr:nvSpPr>
      <xdr:spPr>
        <a:xfrm>
          <a:off x="5346700" y="9061450"/>
          <a:ext cx="1638301" cy="920750"/>
        </a:xfrm>
        <a:prstGeom prst="wedgeRoundRectCallout">
          <a:avLst>
            <a:gd name="adj1" fmla="val -64037"/>
            <a:gd name="adj2" fmla="val -645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普通・当座を選択する。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857250</xdr:colOff>
      <xdr:row>1</xdr:row>
      <xdr:rowOff>0</xdr:rowOff>
    </xdr:from>
    <xdr:to>
      <xdr:col>11</xdr:col>
      <xdr:colOff>381000</xdr:colOff>
      <xdr:row>6</xdr:row>
      <xdr:rowOff>190500</xdr:rowOff>
    </xdr:to>
    <xdr:sp macro="" textlink="">
      <xdr:nvSpPr>
        <xdr:cNvPr id="4" name="角丸四角形 3"/>
        <xdr:cNvSpPr/>
      </xdr:nvSpPr>
      <xdr:spPr>
        <a:xfrm>
          <a:off x="2333625" y="301625"/>
          <a:ext cx="4699000" cy="1317625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◎赤字部分のみ記入すること</a:t>
          </a:r>
          <a:endParaRPr kumimoji="1" lang="en-US" altLang="ja-JP" sz="1600" b="1" u="sng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網掛け部分は自動的に</a:t>
          </a:r>
          <a:r>
            <a:rPr kumimoji="1" lang="ja-JP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挿入されるので、</a:t>
          </a:r>
          <a:endParaRPr kumimoji="1" lang="en-US" altLang="ja-JP" sz="16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記入の必要なし。</a:t>
          </a:r>
          <a:endParaRPr kumimoji="1" lang="en-US" altLang="ja-JP" sz="16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原本</a:t>
          </a:r>
          <a:r>
            <a:rPr kumimoji="1" lang="ja-JP" altLang="en-US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を提出すること。</a:t>
          </a:r>
          <a:endParaRPr lang="ja-JP" altLang="ja-JP" sz="16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50"/>
        </a:p>
      </xdr:txBody>
    </xdr:sp>
    <xdr:clientData/>
  </xdr:twoCellAnchor>
  <xdr:oneCellAnchor>
    <xdr:from>
      <xdr:col>9</xdr:col>
      <xdr:colOff>396876</xdr:colOff>
      <xdr:row>23</xdr:row>
      <xdr:rowOff>158749</xdr:rowOff>
    </xdr:from>
    <xdr:ext cx="792000" cy="792000"/>
    <xdr:sp macro="" textlink="">
      <xdr:nvSpPr>
        <xdr:cNvPr id="5" name="テキスト ボックス 4"/>
        <xdr:cNvSpPr txBox="1"/>
      </xdr:nvSpPr>
      <xdr:spPr>
        <a:xfrm>
          <a:off x="6188076" y="6330949"/>
          <a:ext cx="792000" cy="79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l"/>
          <a:r>
            <a:rPr kumimoji="1" lang="ja-JP" altLang="en-US" sz="1100">
              <a:ln>
                <a:noFill/>
              </a:ln>
              <a:solidFill>
                <a:srgbClr val="FF0000"/>
              </a:solidFill>
            </a:rPr>
            <a:t>社会福祉法人常永会長印</a:t>
          </a:r>
          <a:endParaRPr kumimoji="1" lang="en-US" altLang="ja-JP" sz="1100">
            <a:ln>
              <a:noFill/>
            </a:ln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238125</xdr:colOff>
      <xdr:row>19</xdr:row>
      <xdr:rowOff>254000</xdr:rowOff>
    </xdr:from>
    <xdr:to>
      <xdr:col>11</xdr:col>
      <xdr:colOff>285749</xdr:colOff>
      <xdr:row>22</xdr:row>
      <xdr:rowOff>349249</xdr:rowOff>
    </xdr:to>
    <xdr:sp macro="" textlink="">
      <xdr:nvSpPr>
        <xdr:cNvPr id="6" name="角丸四角形吹き出し 5"/>
        <xdr:cNvSpPr/>
      </xdr:nvSpPr>
      <xdr:spPr>
        <a:xfrm>
          <a:off x="3886200" y="4673600"/>
          <a:ext cx="3047999" cy="1381124"/>
        </a:xfrm>
        <a:prstGeom prst="wedgeRoundRectCallout">
          <a:avLst>
            <a:gd name="adj1" fmla="val 33256"/>
            <a:gd name="adj2" fmla="val 7508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契約者名と請求者名を同一とすること。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住所・印鑑についても同様。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showZeros="0" tabSelected="1" view="pageBreakPreview" zoomScale="70" zoomScaleNormal="100" zoomScaleSheetLayoutView="70" workbookViewId="0">
      <selection activeCell="AN23" sqref="AN23:AN26"/>
    </sheetView>
  </sheetViews>
  <sheetFormatPr defaultRowHeight="13.5"/>
  <cols>
    <col min="1" max="1" width="3.5" style="47" bestFit="1" customWidth="1"/>
    <col min="2" max="2" width="16.5" style="47" customWidth="1"/>
    <col min="3" max="3" width="11.75" style="47" customWidth="1"/>
    <col min="4" max="4" width="11.75" style="47" hidden="1" customWidth="1"/>
    <col min="5" max="5" width="6.75" style="47" customWidth="1"/>
    <col min="6" max="29" width="4.625" style="47" customWidth="1"/>
    <col min="30" max="36" width="4.625" style="74" customWidth="1"/>
    <col min="37" max="37" width="5.5" style="74" customWidth="1"/>
    <col min="38" max="38" width="13.125" style="74" customWidth="1"/>
    <col min="39" max="40" width="13.375" style="74" customWidth="1"/>
    <col min="41" max="41" width="16.5" style="74" bestFit="1" customWidth="1"/>
    <col min="42" max="42" width="9.125" style="74" customWidth="1"/>
    <col min="43" max="43" width="9" style="47" customWidth="1"/>
    <col min="44" max="16384" width="9" style="47"/>
  </cols>
  <sheetData>
    <row r="1" spans="1:43" ht="21">
      <c r="A1" s="45"/>
      <c r="B1" s="45"/>
      <c r="C1" s="45"/>
      <c r="D1" s="45"/>
      <c r="E1" s="45"/>
      <c r="F1" s="45"/>
      <c r="G1" s="45"/>
      <c r="H1" s="45"/>
      <c r="I1" s="45"/>
      <c r="J1" s="45"/>
      <c r="K1" s="188" t="s">
        <v>46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 t="s">
        <v>101</v>
      </c>
      <c r="AA1" s="188"/>
      <c r="AB1" s="188"/>
      <c r="AC1" s="189">
        <v>2</v>
      </c>
      <c r="AD1" s="189"/>
      <c r="AE1" s="72" t="s">
        <v>47</v>
      </c>
      <c r="AF1" s="190">
        <f ca="1">IF(MONTH(TODAY())=1,12,MONTH(TODAY())-1)</f>
        <v>4</v>
      </c>
      <c r="AG1" s="190"/>
      <c r="AH1" s="72" t="s">
        <v>48</v>
      </c>
      <c r="AI1" s="72"/>
      <c r="AJ1" s="72"/>
      <c r="AK1" s="72"/>
      <c r="AL1" s="72"/>
      <c r="AM1" s="72"/>
      <c r="AN1" s="72"/>
      <c r="AO1" s="72"/>
      <c r="AP1" s="73" t="s">
        <v>71</v>
      </c>
      <c r="AQ1" s="46">
        <v>1</v>
      </c>
    </row>
    <row r="2" spans="1:43" ht="18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43" ht="18.75">
      <c r="A3" s="48"/>
      <c r="B3" s="196" t="s">
        <v>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43" ht="18.75">
      <c r="A4" s="48"/>
      <c r="B4" s="199"/>
      <c r="C4" s="200"/>
      <c r="D4" s="49"/>
      <c r="E4" s="203" t="s">
        <v>33</v>
      </c>
      <c r="F4" s="204"/>
      <c r="G4" s="204"/>
      <c r="H4" s="204"/>
      <c r="I4" s="205"/>
      <c r="J4" s="169" t="s">
        <v>12</v>
      </c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</row>
    <row r="5" spans="1:43" ht="21">
      <c r="A5" s="48"/>
      <c r="B5" s="201"/>
      <c r="C5" s="202"/>
      <c r="D5" s="49"/>
      <c r="E5" s="203"/>
      <c r="F5" s="206"/>
      <c r="G5" s="206"/>
      <c r="H5" s="206"/>
      <c r="I5" s="205"/>
      <c r="J5" s="169" t="s">
        <v>10</v>
      </c>
      <c r="K5" s="170"/>
      <c r="L5" s="170"/>
      <c r="M5" s="170"/>
      <c r="N5" s="171"/>
      <c r="O5" s="169" t="s">
        <v>11</v>
      </c>
      <c r="P5" s="170"/>
      <c r="Q5" s="170"/>
      <c r="R5" s="170"/>
      <c r="S5" s="171"/>
      <c r="T5" s="169" t="s">
        <v>32</v>
      </c>
      <c r="U5" s="170"/>
      <c r="V5" s="170"/>
      <c r="W5" s="170"/>
      <c r="X5" s="171"/>
      <c r="AE5" s="72"/>
    </row>
    <row r="6" spans="1:43" s="53" customFormat="1" ht="17.25" customHeight="1">
      <c r="A6" s="50"/>
      <c r="B6" s="175" t="s">
        <v>4</v>
      </c>
      <c r="C6" s="51" t="s">
        <v>27</v>
      </c>
      <c r="D6" s="52"/>
      <c r="E6" s="176" t="s">
        <v>31</v>
      </c>
      <c r="F6" s="177"/>
      <c r="G6" s="177"/>
      <c r="H6" s="177"/>
      <c r="I6" s="178"/>
      <c r="J6" s="176" t="s">
        <v>5</v>
      </c>
      <c r="K6" s="177"/>
      <c r="L6" s="177"/>
      <c r="M6" s="177"/>
      <c r="N6" s="178"/>
      <c r="O6" s="176" t="s">
        <v>13</v>
      </c>
      <c r="P6" s="177"/>
      <c r="Q6" s="177"/>
      <c r="R6" s="177"/>
      <c r="S6" s="178"/>
      <c r="T6" s="176" t="s">
        <v>30</v>
      </c>
      <c r="U6" s="177"/>
      <c r="V6" s="177"/>
      <c r="W6" s="177"/>
      <c r="X6" s="178"/>
      <c r="AD6" s="72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43" s="53" customFormat="1" ht="17.25" customHeight="1">
      <c r="A7" s="50"/>
      <c r="B7" s="175"/>
      <c r="C7" s="54" t="s">
        <v>17</v>
      </c>
      <c r="D7" s="55"/>
      <c r="E7" s="179" t="s">
        <v>29</v>
      </c>
      <c r="F7" s="180"/>
      <c r="G7" s="180"/>
      <c r="H7" s="180"/>
      <c r="I7" s="181"/>
      <c r="J7" s="179" t="s">
        <v>15</v>
      </c>
      <c r="K7" s="180"/>
      <c r="L7" s="180"/>
      <c r="M7" s="180"/>
      <c r="N7" s="181"/>
      <c r="O7" s="179" t="s">
        <v>16</v>
      </c>
      <c r="P7" s="180"/>
      <c r="Q7" s="180"/>
      <c r="R7" s="180"/>
      <c r="S7" s="181"/>
      <c r="T7" s="179" t="s">
        <v>28</v>
      </c>
      <c r="U7" s="180"/>
      <c r="V7" s="180"/>
      <c r="W7" s="180"/>
      <c r="X7" s="181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</row>
    <row r="8" spans="1:43" s="53" customFormat="1" ht="17.25" customHeight="1">
      <c r="A8" s="50"/>
      <c r="B8" s="175" t="s">
        <v>24</v>
      </c>
      <c r="C8" s="56" t="s">
        <v>27</v>
      </c>
      <c r="D8" s="57"/>
      <c r="E8" s="182" t="s">
        <v>26</v>
      </c>
      <c r="F8" s="183"/>
      <c r="G8" s="183"/>
      <c r="H8" s="183"/>
      <c r="I8" s="184"/>
      <c r="J8" s="182" t="s">
        <v>7</v>
      </c>
      <c r="K8" s="183"/>
      <c r="L8" s="183"/>
      <c r="M8" s="183"/>
      <c r="N8" s="184"/>
      <c r="O8" s="182" t="s">
        <v>14</v>
      </c>
      <c r="P8" s="183"/>
      <c r="Q8" s="183"/>
      <c r="R8" s="183"/>
      <c r="S8" s="184"/>
      <c r="T8" s="182" t="s">
        <v>25</v>
      </c>
      <c r="U8" s="183"/>
      <c r="V8" s="183"/>
      <c r="W8" s="183"/>
      <c r="X8" s="184"/>
      <c r="AP8" s="75"/>
    </row>
    <row r="9" spans="1:43" s="53" customFormat="1" ht="17.25" customHeight="1">
      <c r="A9" s="50"/>
      <c r="B9" s="175"/>
      <c r="C9" s="58" t="s">
        <v>17</v>
      </c>
      <c r="D9" s="59"/>
      <c r="E9" s="169" t="s">
        <v>26</v>
      </c>
      <c r="F9" s="170"/>
      <c r="G9" s="170"/>
      <c r="H9" s="170"/>
      <c r="I9" s="171"/>
      <c r="J9" s="169" t="s">
        <v>7</v>
      </c>
      <c r="K9" s="170"/>
      <c r="L9" s="170"/>
      <c r="M9" s="170"/>
      <c r="N9" s="171"/>
      <c r="O9" s="169" t="s">
        <v>14</v>
      </c>
      <c r="P9" s="170"/>
      <c r="Q9" s="170"/>
      <c r="R9" s="170"/>
      <c r="S9" s="171"/>
      <c r="T9" s="169" t="s">
        <v>25</v>
      </c>
      <c r="U9" s="170"/>
      <c r="V9" s="170"/>
      <c r="W9" s="170"/>
      <c r="X9" s="171"/>
      <c r="AP9" s="75"/>
    </row>
    <row r="10" spans="1:43" s="53" customFormat="1" ht="17.25" customHeight="1">
      <c r="A10" s="50"/>
      <c r="B10" s="191" t="s">
        <v>89</v>
      </c>
      <c r="C10" s="56" t="s">
        <v>27</v>
      </c>
      <c r="D10" s="121"/>
      <c r="E10" s="182" t="s">
        <v>26</v>
      </c>
      <c r="F10" s="183"/>
      <c r="G10" s="183"/>
      <c r="H10" s="183"/>
      <c r="I10" s="184"/>
      <c r="J10" s="182" t="s">
        <v>7</v>
      </c>
      <c r="K10" s="183"/>
      <c r="L10" s="183"/>
      <c r="M10" s="183"/>
      <c r="N10" s="184"/>
      <c r="O10" s="182" t="s">
        <v>14</v>
      </c>
      <c r="P10" s="183"/>
      <c r="Q10" s="183"/>
      <c r="R10" s="183"/>
      <c r="S10" s="184"/>
      <c r="T10" s="182" t="s">
        <v>25</v>
      </c>
      <c r="U10" s="183"/>
      <c r="V10" s="183"/>
      <c r="W10" s="183"/>
      <c r="X10" s="184"/>
      <c r="AA10" s="192" t="s">
        <v>53</v>
      </c>
      <c r="AB10" s="192"/>
      <c r="AC10" s="192"/>
      <c r="AD10" s="192"/>
      <c r="AE10" s="194"/>
      <c r="AF10" s="194"/>
      <c r="AG10" s="194"/>
      <c r="AH10" s="194"/>
      <c r="AI10" s="194"/>
      <c r="AJ10" s="194"/>
      <c r="AK10" s="194"/>
      <c r="AL10" s="194"/>
      <c r="AM10" s="194"/>
      <c r="AN10" s="166"/>
      <c r="AO10" s="166"/>
      <c r="AP10" s="75"/>
    </row>
    <row r="11" spans="1:43" s="53" customFormat="1" ht="17.25" customHeight="1">
      <c r="A11" s="50"/>
      <c r="B11" s="187"/>
      <c r="C11" s="58" t="s">
        <v>17</v>
      </c>
      <c r="D11" s="122"/>
      <c r="E11" s="169" t="s">
        <v>26</v>
      </c>
      <c r="F11" s="170"/>
      <c r="G11" s="170"/>
      <c r="H11" s="170"/>
      <c r="I11" s="171"/>
      <c r="J11" s="169" t="s">
        <v>7</v>
      </c>
      <c r="K11" s="170"/>
      <c r="L11" s="170"/>
      <c r="M11" s="170"/>
      <c r="N11" s="171"/>
      <c r="O11" s="169" t="s">
        <v>14</v>
      </c>
      <c r="P11" s="170"/>
      <c r="Q11" s="170"/>
      <c r="R11" s="170"/>
      <c r="S11" s="171"/>
      <c r="T11" s="169" t="s">
        <v>25</v>
      </c>
      <c r="U11" s="170"/>
      <c r="V11" s="170"/>
      <c r="W11" s="170"/>
      <c r="X11" s="171"/>
      <c r="AA11" s="193"/>
      <c r="AB11" s="193"/>
      <c r="AC11" s="193"/>
      <c r="AD11" s="193"/>
      <c r="AE11" s="195"/>
      <c r="AF11" s="195"/>
      <c r="AG11" s="195"/>
      <c r="AH11" s="195"/>
      <c r="AI11" s="195"/>
      <c r="AJ11" s="195"/>
      <c r="AK11" s="195"/>
      <c r="AL11" s="195"/>
      <c r="AM11" s="195"/>
      <c r="AN11" s="166"/>
      <c r="AO11" s="166"/>
      <c r="AP11" s="75"/>
    </row>
    <row r="12" spans="1:43" s="53" customFormat="1" ht="17.25">
      <c r="A12" s="5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</row>
    <row r="13" spans="1:43" ht="14.25" thickBo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43" ht="35.25" customHeight="1" thickBot="1">
      <c r="A14" s="61" t="s">
        <v>0</v>
      </c>
      <c r="B14" s="61" t="s">
        <v>21</v>
      </c>
      <c r="C14" s="62" t="s">
        <v>9</v>
      </c>
      <c r="D14" s="62"/>
      <c r="E14" s="62"/>
      <c r="F14" s="111">
        <v>1</v>
      </c>
      <c r="G14" s="63">
        <v>2</v>
      </c>
      <c r="H14" s="111">
        <v>3</v>
      </c>
      <c r="I14" s="63">
        <v>4</v>
      </c>
      <c r="J14" s="111">
        <v>5</v>
      </c>
      <c r="K14" s="63">
        <v>6</v>
      </c>
      <c r="L14" s="111">
        <v>7</v>
      </c>
      <c r="M14" s="63">
        <v>8</v>
      </c>
      <c r="N14" s="111">
        <v>9</v>
      </c>
      <c r="O14" s="63">
        <v>10</v>
      </c>
      <c r="P14" s="111">
        <v>11</v>
      </c>
      <c r="Q14" s="63">
        <v>12</v>
      </c>
      <c r="R14" s="111">
        <v>13</v>
      </c>
      <c r="S14" s="63">
        <v>14</v>
      </c>
      <c r="T14" s="111">
        <v>15</v>
      </c>
      <c r="U14" s="63">
        <v>16</v>
      </c>
      <c r="V14" s="111">
        <v>17</v>
      </c>
      <c r="W14" s="63">
        <v>18</v>
      </c>
      <c r="X14" s="111">
        <v>19</v>
      </c>
      <c r="Y14" s="63">
        <v>20</v>
      </c>
      <c r="Z14" s="111">
        <v>21</v>
      </c>
      <c r="AA14" s="63">
        <v>22</v>
      </c>
      <c r="AB14" s="111">
        <v>23</v>
      </c>
      <c r="AC14" s="63">
        <v>24</v>
      </c>
      <c r="AD14" s="111">
        <v>25</v>
      </c>
      <c r="AE14" s="76">
        <v>26</v>
      </c>
      <c r="AF14" s="111">
        <v>27</v>
      </c>
      <c r="AG14" s="76">
        <v>28</v>
      </c>
      <c r="AH14" s="111">
        <v>29</v>
      </c>
      <c r="AI14" s="76">
        <v>30</v>
      </c>
      <c r="AJ14" s="111">
        <v>31</v>
      </c>
      <c r="AK14" s="77" t="s">
        <v>1</v>
      </c>
      <c r="AL14" s="78" t="s">
        <v>22</v>
      </c>
      <c r="AM14" s="79" t="s">
        <v>107</v>
      </c>
      <c r="AN14" s="167" t="s">
        <v>104</v>
      </c>
      <c r="AO14" s="168" t="s">
        <v>105</v>
      </c>
      <c r="AP14" s="207" t="s">
        <v>2</v>
      </c>
      <c r="AQ14" s="208"/>
    </row>
    <row r="15" spans="1:43" ht="19.5" customHeight="1">
      <c r="A15" s="191">
        <v>1</v>
      </c>
      <c r="B15" s="191"/>
      <c r="C15" s="185"/>
      <c r="D15" s="172">
        <f>IF(C15="1割",0.9,IF(C15="2割",0.8,IF(C15="3割",0.7,0)))</f>
        <v>0</v>
      </c>
      <c r="E15" s="64" t="s">
        <v>19</v>
      </c>
      <c r="F15" s="101"/>
      <c r="G15" s="65"/>
      <c r="H15" s="101"/>
      <c r="I15" s="65"/>
      <c r="J15" s="101"/>
      <c r="K15" s="65"/>
      <c r="L15" s="101"/>
      <c r="M15" s="65"/>
      <c r="N15" s="101"/>
      <c r="O15" s="65"/>
      <c r="P15" s="101"/>
      <c r="Q15" s="65"/>
      <c r="R15" s="101"/>
      <c r="S15" s="65"/>
      <c r="T15" s="101"/>
      <c r="U15" s="65"/>
      <c r="V15" s="101"/>
      <c r="W15" s="65"/>
      <c r="X15" s="101"/>
      <c r="Y15" s="65"/>
      <c r="Z15" s="101"/>
      <c r="AA15" s="65"/>
      <c r="AB15" s="101"/>
      <c r="AC15" s="65"/>
      <c r="AD15" s="101"/>
      <c r="AE15" s="80"/>
      <c r="AF15" s="101"/>
      <c r="AG15" s="80"/>
      <c r="AH15" s="101"/>
      <c r="AI15" s="80"/>
      <c r="AJ15" s="101"/>
      <c r="AK15" s="81">
        <f>COUNTA(F15:AJ15)</f>
        <v>0</v>
      </c>
      <c r="AL15" s="155">
        <f>AK15*3000*D15</f>
        <v>0</v>
      </c>
      <c r="AM15" s="213">
        <f>AL15+AL16+AL17+AL18</f>
        <v>0</v>
      </c>
      <c r="AN15" s="216" t="str">
        <f>IF(ISERROR(AO15-AM15),"",AO15-AM15)</f>
        <v/>
      </c>
      <c r="AO15" s="217" t="str">
        <f>IF(C15="","",IF(C15="1割",AM15/0.9,IF(C15="2割",AM15/0.8,IF(C15="3割",AM15/0.7))))</f>
        <v/>
      </c>
      <c r="AP15" s="207"/>
      <c r="AQ15" s="208"/>
    </row>
    <row r="16" spans="1:43" ht="19.5" customHeight="1">
      <c r="A16" s="186"/>
      <c r="B16" s="186"/>
      <c r="C16" s="186"/>
      <c r="D16" s="173"/>
      <c r="E16" s="66" t="s">
        <v>20</v>
      </c>
      <c r="F16" s="102"/>
      <c r="G16" s="67"/>
      <c r="H16" s="102"/>
      <c r="I16" s="67"/>
      <c r="J16" s="102"/>
      <c r="K16" s="67"/>
      <c r="L16" s="102"/>
      <c r="M16" s="67"/>
      <c r="N16" s="102"/>
      <c r="O16" s="67"/>
      <c r="P16" s="102"/>
      <c r="Q16" s="67"/>
      <c r="R16" s="102"/>
      <c r="S16" s="67"/>
      <c r="T16" s="102"/>
      <c r="U16" s="67"/>
      <c r="V16" s="102"/>
      <c r="W16" s="67"/>
      <c r="X16" s="102"/>
      <c r="Y16" s="67"/>
      <c r="Z16" s="102"/>
      <c r="AA16" s="67"/>
      <c r="AB16" s="102"/>
      <c r="AC16" s="67"/>
      <c r="AD16" s="102"/>
      <c r="AE16" s="82"/>
      <c r="AF16" s="102"/>
      <c r="AG16" s="82"/>
      <c r="AH16" s="102"/>
      <c r="AI16" s="82"/>
      <c r="AJ16" s="102"/>
      <c r="AK16" s="83">
        <f>COUNTA(F16:AJ16)</f>
        <v>0</v>
      </c>
      <c r="AL16" s="156">
        <f>AK16*2800*D15</f>
        <v>0</v>
      </c>
      <c r="AM16" s="214"/>
      <c r="AN16" s="216"/>
      <c r="AO16" s="217"/>
      <c r="AP16" s="209"/>
      <c r="AQ16" s="210"/>
    </row>
    <row r="17" spans="1:43" ht="19.5" customHeight="1">
      <c r="A17" s="186"/>
      <c r="B17" s="186"/>
      <c r="C17" s="186"/>
      <c r="D17" s="173"/>
      <c r="E17" s="132" t="s">
        <v>6</v>
      </c>
      <c r="F17" s="133"/>
      <c r="G17" s="134"/>
      <c r="H17" s="133"/>
      <c r="I17" s="134"/>
      <c r="J17" s="133"/>
      <c r="K17" s="134"/>
      <c r="L17" s="133"/>
      <c r="M17" s="134"/>
      <c r="N17" s="133"/>
      <c r="O17" s="134"/>
      <c r="P17" s="133"/>
      <c r="Q17" s="134"/>
      <c r="R17" s="133"/>
      <c r="S17" s="134"/>
      <c r="T17" s="133"/>
      <c r="U17" s="134"/>
      <c r="V17" s="133"/>
      <c r="W17" s="134"/>
      <c r="X17" s="133"/>
      <c r="Y17" s="134"/>
      <c r="Z17" s="133"/>
      <c r="AA17" s="134"/>
      <c r="AB17" s="133"/>
      <c r="AC17" s="134"/>
      <c r="AD17" s="133"/>
      <c r="AE17" s="135"/>
      <c r="AF17" s="133"/>
      <c r="AG17" s="135"/>
      <c r="AH17" s="133"/>
      <c r="AI17" s="135"/>
      <c r="AJ17" s="133"/>
      <c r="AK17" s="83">
        <f>COUNTA(F17:AJ17)</f>
        <v>0</v>
      </c>
      <c r="AL17" s="157">
        <f>AK17*200*D15</f>
        <v>0</v>
      </c>
      <c r="AM17" s="214"/>
      <c r="AN17" s="216"/>
      <c r="AO17" s="217"/>
      <c r="AP17" s="209"/>
      <c r="AQ17" s="210"/>
    </row>
    <row r="18" spans="1:43" ht="19.5" customHeight="1" thickBot="1">
      <c r="A18" s="187"/>
      <c r="B18" s="187"/>
      <c r="C18" s="187"/>
      <c r="D18" s="174"/>
      <c r="E18" s="136" t="s">
        <v>90</v>
      </c>
      <c r="F18" s="137"/>
      <c r="G18" s="138"/>
      <c r="H18" s="137"/>
      <c r="I18" s="138"/>
      <c r="J18" s="137"/>
      <c r="K18" s="138"/>
      <c r="L18" s="137"/>
      <c r="M18" s="138"/>
      <c r="N18" s="137"/>
      <c r="O18" s="138"/>
      <c r="P18" s="137"/>
      <c r="Q18" s="138"/>
      <c r="R18" s="137"/>
      <c r="S18" s="138"/>
      <c r="T18" s="137"/>
      <c r="U18" s="138"/>
      <c r="V18" s="137"/>
      <c r="W18" s="138"/>
      <c r="X18" s="137"/>
      <c r="Y18" s="138"/>
      <c r="Z18" s="137"/>
      <c r="AA18" s="138"/>
      <c r="AB18" s="137"/>
      <c r="AC18" s="138"/>
      <c r="AD18" s="137"/>
      <c r="AE18" s="139"/>
      <c r="AF18" s="137"/>
      <c r="AG18" s="139"/>
      <c r="AH18" s="137"/>
      <c r="AI18" s="139"/>
      <c r="AJ18" s="137"/>
      <c r="AK18" s="84">
        <f>COUNTA(F18:AJ18)</f>
        <v>0</v>
      </c>
      <c r="AL18" s="158">
        <f>AK18*200*D15</f>
        <v>0</v>
      </c>
      <c r="AM18" s="215"/>
      <c r="AN18" s="216"/>
      <c r="AO18" s="217"/>
      <c r="AP18" s="211"/>
      <c r="AQ18" s="212"/>
    </row>
    <row r="19" spans="1:43" ht="19.5" customHeight="1">
      <c r="A19" s="191">
        <v>2</v>
      </c>
      <c r="B19" s="191"/>
      <c r="C19" s="185"/>
      <c r="D19" s="172">
        <f t="shared" ref="D19" si="0">IF(C19="1割",0.9,IF(C19="2割",0.8,IF(C19="3割",0.7,0)))</f>
        <v>0</v>
      </c>
      <c r="E19" s="64" t="s">
        <v>19</v>
      </c>
      <c r="F19" s="101"/>
      <c r="G19" s="65"/>
      <c r="H19" s="101"/>
      <c r="I19" s="65"/>
      <c r="J19" s="101"/>
      <c r="K19" s="65"/>
      <c r="L19" s="101"/>
      <c r="M19" s="65"/>
      <c r="N19" s="101"/>
      <c r="O19" s="65"/>
      <c r="P19" s="101"/>
      <c r="Q19" s="65"/>
      <c r="R19" s="101"/>
      <c r="S19" s="65"/>
      <c r="T19" s="101"/>
      <c r="U19" s="65"/>
      <c r="V19" s="101"/>
      <c r="W19" s="65"/>
      <c r="X19" s="101"/>
      <c r="Y19" s="65"/>
      <c r="Z19" s="101"/>
      <c r="AA19" s="65"/>
      <c r="AB19" s="101"/>
      <c r="AC19" s="65"/>
      <c r="AD19" s="101"/>
      <c r="AE19" s="80"/>
      <c r="AF19" s="101"/>
      <c r="AG19" s="80"/>
      <c r="AH19" s="101"/>
      <c r="AI19" s="80"/>
      <c r="AJ19" s="101"/>
      <c r="AK19" s="81">
        <f>COUNTA(F19:AJ19)</f>
        <v>0</v>
      </c>
      <c r="AL19" s="155">
        <f>AK19*3000*D19</f>
        <v>0</v>
      </c>
      <c r="AM19" s="213">
        <f>AL19+AL20+AL21+AL22</f>
        <v>0</v>
      </c>
      <c r="AN19" s="216" t="str">
        <f>IF(ISERROR(AO19-AM19),"",AO19-AM19)</f>
        <v/>
      </c>
      <c r="AO19" s="217" t="str">
        <f t="shared" ref="AO19" si="1">IF(C19="","",IF(C19="1割",AM19/0.9,IF(C19="2割",AM19/0.8,IF(C19="3割",AM19/0.7))))</f>
        <v/>
      </c>
      <c r="AP19" s="207"/>
      <c r="AQ19" s="208"/>
    </row>
    <row r="20" spans="1:43" ht="19.5" customHeight="1">
      <c r="A20" s="186"/>
      <c r="B20" s="186"/>
      <c r="C20" s="186"/>
      <c r="D20" s="173"/>
      <c r="E20" s="66" t="s">
        <v>20</v>
      </c>
      <c r="F20" s="102"/>
      <c r="G20" s="67"/>
      <c r="H20" s="102"/>
      <c r="I20" s="67"/>
      <c r="J20" s="102"/>
      <c r="K20" s="67"/>
      <c r="L20" s="102"/>
      <c r="M20" s="67"/>
      <c r="N20" s="102"/>
      <c r="O20" s="67"/>
      <c r="P20" s="102"/>
      <c r="Q20" s="67"/>
      <c r="R20" s="102"/>
      <c r="S20" s="67"/>
      <c r="T20" s="102"/>
      <c r="U20" s="67"/>
      <c r="V20" s="102"/>
      <c r="W20" s="67"/>
      <c r="X20" s="102"/>
      <c r="Y20" s="67"/>
      <c r="Z20" s="102"/>
      <c r="AA20" s="67"/>
      <c r="AB20" s="102"/>
      <c r="AC20" s="67"/>
      <c r="AD20" s="102"/>
      <c r="AE20" s="82"/>
      <c r="AF20" s="102"/>
      <c r="AG20" s="82"/>
      <c r="AH20" s="102"/>
      <c r="AI20" s="82"/>
      <c r="AJ20" s="102"/>
      <c r="AK20" s="83">
        <f>COUNTA(F20:AJ20)</f>
        <v>0</v>
      </c>
      <c r="AL20" s="156">
        <f>AK20*2800*D19</f>
        <v>0</v>
      </c>
      <c r="AM20" s="214"/>
      <c r="AN20" s="216"/>
      <c r="AO20" s="217"/>
      <c r="AP20" s="209"/>
      <c r="AQ20" s="210"/>
    </row>
    <row r="21" spans="1:43" ht="19.5" customHeight="1">
      <c r="A21" s="186"/>
      <c r="B21" s="186"/>
      <c r="C21" s="186"/>
      <c r="D21" s="173"/>
      <c r="E21" s="132" t="s">
        <v>6</v>
      </c>
      <c r="F21" s="133"/>
      <c r="G21" s="134"/>
      <c r="H21" s="133"/>
      <c r="I21" s="134"/>
      <c r="J21" s="133"/>
      <c r="K21" s="134"/>
      <c r="L21" s="133"/>
      <c r="M21" s="134"/>
      <c r="N21" s="133"/>
      <c r="O21" s="134"/>
      <c r="P21" s="133"/>
      <c r="Q21" s="134"/>
      <c r="R21" s="133"/>
      <c r="S21" s="134"/>
      <c r="T21" s="133"/>
      <c r="U21" s="134"/>
      <c r="V21" s="133"/>
      <c r="W21" s="134"/>
      <c r="X21" s="133"/>
      <c r="Y21" s="134"/>
      <c r="Z21" s="133"/>
      <c r="AA21" s="134"/>
      <c r="AB21" s="133"/>
      <c r="AC21" s="134"/>
      <c r="AD21" s="133"/>
      <c r="AE21" s="135"/>
      <c r="AF21" s="133"/>
      <c r="AG21" s="135"/>
      <c r="AH21" s="133"/>
      <c r="AI21" s="135"/>
      <c r="AJ21" s="133"/>
      <c r="AK21" s="83">
        <f>COUNTA(F21:AJ21)</f>
        <v>0</v>
      </c>
      <c r="AL21" s="157">
        <f>AK21*200*D19</f>
        <v>0</v>
      </c>
      <c r="AM21" s="214"/>
      <c r="AN21" s="216"/>
      <c r="AO21" s="217"/>
      <c r="AP21" s="209"/>
      <c r="AQ21" s="210"/>
    </row>
    <row r="22" spans="1:43" ht="19.5" customHeight="1" thickBot="1">
      <c r="A22" s="187"/>
      <c r="B22" s="187"/>
      <c r="C22" s="187"/>
      <c r="D22" s="174"/>
      <c r="E22" s="136" t="s">
        <v>90</v>
      </c>
      <c r="F22" s="137"/>
      <c r="G22" s="138"/>
      <c r="H22" s="137"/>
      <c r="I22" s="138"/>
      <c r="J22" s="137"/>
      <c r="K22" s="138"/>
      <c r="L22" s="137"/>
      <c r="M22" s="138"/>
      <c r="N22" s="137"/>
      <c r="O22" s="138"/>
      <c r="P22" s="137"/>
      <c r="Q22" s="138"/>
      <c r="R22" s="137"/>
      <c r="S22" s="138"/>
      <c r="T22" s="137"/>
      <c r="U22" s="138"/>
      <c r="V22" s="137"/>
      <c r="W22" s="138"/>
      <c r="X22" s="137"/>
      <c r="Y22" s="138"/>
      <c r="Z22" s="137"/>
      <c r="AA22" s="138"/>
      <c r="AB22" s="137"/>
      <c r="AC22" s="138"/>
      <c r="AD22" s="137"/>
      <c r="AE22" s="139"/>
      <c r="AF22" s="137"/>
      <c r="AG22" s="139"/>
      <c r="AH22" s="137"/>
      <c r="AI22" s="139"/>
      <c r="AJ22" s="137"/>
      <c r="AK22" s="84">
        <f>COUNTA(F22:AJ22)</f>
        <v>0</v>
      </c>
      <c r="AL22" s="158">
        <f>AK22*200*D19</f>
        <v>0</v>
      </c>
      <c r="AM22" s="215"/>
      <c r="AN22" s="216"/>
      <c r="AO22" s="217"/>
      <c r="AP22" s="211"/>
      <c r="AQ22" s="212"/>
    </row>
    <row r="23" spans="1:43" ht="19.5" customHeight="1">
      <c r="A23" s="191">
        <v>3</v>
      </c>
      <c r="B23" s="191"/>
      <c r="C23" s="185"/>
      <c r="D23" s="172">
        <f t="shared" ref="D23" si="2">IF(C23="1割",0.9,IF(C23="2割",0.8,IF(C23="3割",0.7,0)))</f>
        <v>0</v>
      </c>
      <c r="E23" s="64" t="s">
        <v>19</v>
      </c>
      <c r="F23" s="101"/>
      <c r="G23" s="65"/>
      <c r="H23" s="101"/>
      <c r="I23" s="65"/>
      <c r="J23" s="101"/>
      <c r="K23" s="65"/>
      <c r="L23" s="101"/>
      <c r="M23" s="65"/>
      <c r="N23" s="101"/>
      <c r="O23" s="65"/>
      <c r="P23" s="101"/>
      <c r="Q23" s="65"/>
      <c r="R23" s="101"/>
      <c r="S23" s="65"/>
      <c r="T23" s="101"/>
      <c r="U23" s="65"/>
      <c r="V23" s="101"/>
      <c r="W23" s="65"/>
      <c r="X23" s="101"/>
      <c r="Y23" s="65"/>
      <c r="Z23" s="101"/>
      <c r="AA23" s="65"/>
      <c r="AB23" s="101"/>
      <c r="AC23" s="65"/>
      <c r="AD23" s="101"/>
      <c r="AE23" s="80"/>
      <c r="AF23" s="101"/>
      <c r="AG23" s="80"/>
      <c r="AH23" s="101"/>
      <c r="AI23" s="80"/>
      <c r="AJ23" s="101"/>
      <c r="AK23" s="81">
        <f>COUNTA(F23:AJ23)</f>
        <v>0</v>
      </c>
      <c r="AL23" s="155">
        <f>AK23*3000*D23</f>
        <v>0</v>
      </c>
      <c r="AM23" s="213">
        <f>AL23+AL24+AL25+AL26</f>
        <v>0</v>
      </c>
      <c r="AN23" s="216" t="str">
        <f t="shared" ref="AN23" si="3">IF(ISERROR(AO23-AM23),"",AO23-AM23)</f>
        <v/>
      </c>
      <c r="AO23" s="217" t="str">
        <f t="shared" ref="AO23" si="4">IF(C23="","",IF(C23="1割",AM23/0.9,IF(C23="2割",AM23/0.8,IF(C23="3割",AM23/0.7))))</f>
        <v/>
      </c>
      <c r="AP23" s="207"/>
      <c r="AQ23" s="208"/>
    </row>
    <row r="24" spans="1:43" ht="19.5" customHeight="1">
      <c r="A24" s="186"/>
      <c r="B24" s="186"/>
      <c r="C24" s="186"/>
      <c r="D24" s="173"/>
      <c r="E24" s="66" t="s">
        <v>20</v>
      </c>
      <c r="F24" s="102"/>
      <c r="G24" s="67"/>
      <c r="H24" s="102"/>
      <c r="I24" s="67"/>
      <c r="J24" s="102"/>
      <c r="K24" s="67"/>
      <c r="L24" s="102"/>
      <c r="M24" s="67"/>
      <c r="N24" s="102"/>
      <c r="O24" s="67"/>
      <c r="P24" s="102"/>
      <c r="Q24" s="67"/>
      <c r="R24" s="102"/>
      <c r="S24" s="67"/>
      <c r="T24" s="102"/>
      <c r="U24" s="67"/>
      <c r="V24" s="102"/>
      <c r="W24" s="67"/>
      <c r="X24" s="102"/>
      <c r="Y24" s="67"/>
      <c r="Z24" s="102"/>
      <c r="AA24" s="67"/>
      <c r="AB24" s="102"/>
      <c r="AC24" s="67"/>
      <c r="AD24" s="102"/>
      <c r="AE24" s="82"/>
      <c r="AF24" s="102"/>
      <c r="AG24" s="82"/>
      <c r="AH24" s="102"/>
      <c r="AI24" s="82"/>
      <c r="AJ24" s="102"/>
      <c r="AK24" s="83">
        <f>COUNTA(F24:AJ24)</f>
        <v>0</v>
      </c>
      <c r="AL24" s="156">
        <f>AK24*2800*D23</f>
        <v>0</v>
      </c>
      <c r="AM24" s="214"/>
      <c r="AN24" s="216"/>
      <c r="AO24" s="217"/>
      <c r="AP24" s="209"/>
      <c r="AQ24" s="210"/>
    </row>
    <row r="25" spans="1:43" ht="19.5" customHeight="1">
      <c r="A25" s="186"/>
      <c r="B25" s="186"/>
      <c r="C25" s="186"/>
      <c r="D25" s="173"/>
      <c r="E25" s="132" t="s">
        <v>6</v>
      </c>
      <c r="F25" s="133"/>
      <c r="G25" s="134"/>
      <c r="H25" s="133"/>
      <c r="I25" s="134"/>
      <c r="J25" s="133"/>
      <c r="K25" s="134"/>
      <c r="L25" s="133"/>
      <c r="M25" s="134"/>
      <c r="N25" s="133"/>
      <c r="O25" s="134"/>
      <c r="P25" s="133"/>
      <c r="Q25" s="134"/>
      <c r="R25" s="133"/>
      <c r="S25" s="134"/>
      <c r="T25" s="133"/>
      <c r="U25" s="134"/>
      <c r="V25" s="133"/>
      <c r="W25" s="134"/>
      <c r="X25" s="133"/>
      <c r="Y25" s="134"/>
      <c r="Z25" s="133"/>
      <c r="AA25" s="134"/>
      <c r="AB25" s="133"/>
      <c r="AC25" s="134"/>
      <c r="AD25" s="133"/>
      <c r="AE25" s="135"/>
      <c r="AF25" s="133"/>
      <c r="AG25" s="135"/>
      <c r="AH25" s="133"/>
      <c r="AI25" s="135"/>
      <c r="AJ25" s="133"/>
      <c r="AK25" s="83">
        <f>COUNTA(F25:AJ25)</f>
        <v>0</v>
      </c>
      <c r="AL25" s="157">
        <f>AK25*200*D23</f>
        <v>0</v>
      </c>
      <c r="AM25" s="214"/>
      <c r="AN25" s="216"/>
      <c r="AO25" s="217"/>
      <c r="AP25" s="209"/>
      <c r="AQ25" s="210"/>
    </row>
    <row r="26" spans="1:43" ht="19.5" customHeight="1" thickBot="1">
      <c r="A26" s="187"/>
      <c r="B26" s="187"/>
      <c r="C26" s="187"/>
      <c r="D26" s="174"/>
      <c r="E26" s="136" t="s">
        <v>90</v>
      </c>
      <c r="F26" s="137"/>
      <c r="G26" s="138"/>
      <c r="H26" s="137"/>
      <c r="I26" s="138"/>
      <c r="J26" s="137"/>
      <c r="K26" s="138"/>
      <c r="L26" s="137"/>
      <c r="M26" s="138"/>
      <c r="N26" s="137"/>
      <c r="O26" s="138"/>
      <c r="P26" s="137"/>
      <c r="Q26" s="138"/>
      <c r="R26" s="137"/>
      <c r="S26" s="138"/>
      <c r="T26" s="137"/>
      <c r="U26" s="138"/>
      <c r="V26" s="137"/>
      <c r="W26" s="138"/>
      <c r="X26" s="137"/>
      <c r="Y26" s="138"/>
      <c r="Z26" s="137"/>
      <c r="AA26" s="138"/>
      <c r="AB26" s="137"/>
      <c r="AC26" s="138"/>
      <c r="AD26" s="137"/>
      <c r="AE26" s="139"/>
      <c r="AF26" s="137"/>
      <c r="AG26" s="139"/>
      <c r="AH26" s="137"/>
      <c r="AI26" s="139"/>
      <c r="AJ26" s="137"/>
      <c r="AK26" s="84">
        <f>COUNTA(F26:AJ26)</f>
        <v>0</v>
      </c>
      <c r="AL26" s="158">
        <f>AK26*200*D23</f>
        <v>0</v>
      </c>
      <c r="AM26" s="215"/>
      <c r="AN26" s="216"/>
      <c r="AO26" s="217"/>
      <c r="AP26" s="211"/>
      <c r="AQ26" s="212"/>
    </row>
    <row r="27" spans="1:43" ht="19.5" customHeight="1">
      <c r="A27" s="191">
        <v>4</v>
      </c>
      <c r="B27" s="191"/>
      <c r="C27" s="185"/>
      <c r="D27" s="172">
        <f t="shared" ref="D27" si="5">IF(C27="1割",0.9,IF(C27="2割",0.8,IF(C27="3割",0.7,0)))</f>
        <v>0</v>
      </c>
      <c r="E27" s="64" t="s">
        <v>19</v>
      </c>
      <c r="F27" s="101"/>
      <c r="G27" s="65"/>
      <c r="H27" s="101"/>
      <c r="I27" s="65"/>
      <c r="J27" s="101"/>
      <c r="K27" s="65"/>
      <c r="L27" s="101"/>
      <c r="M27" s="65"/>
      <c r="N27" s="101"/>
      <c r="O27" s="65"/>
      <c r="P27" s="101"/>
      <c r="Q27" s="65"/>
      <c r="R27" s="101"/>
      <c r="S27" s="65"/>
      <c r="T27" s="101"/>
      <c r="U27" s="65"/>
      <c r="V27" s="101"/>
      <c r="W27" s="65"/>
      <c r="X27" s="101"/>
      <c r="Y27" s="65"/>
      <c r="Z27" s="101"/>
      <c r="AA27" s="65"/>
      <c r="AB27" s="101"/>
      <c r="AC27" s="65"/>
      <c r="AD27" s="101"/>
      <c r="AE27" s="80"/>
      <c r="AF27" s="101"/>
      <c r="AG27" s="80"/>
      <c r="AH27" s="101"/>
      <c r="AI27" s="80"/>
      <c r="AJ27" s="101"/>
      <c r="AK27" s="81">
        <f>COUNTA(F27:AJ27)</f>
        <v>0</v>
      </c>
      <c r="AL27" s="155">
        <f>AK27*3000*D27</f>
        <v>0</v>
      </c>
      <c r="AM27" s="213">
        <f>AL27+AL28+AL29+AL30</f>
        <v>0</v>
      </c>
      <c r="AN27" s="216" t="str">
        <f t="shared" ref="AN27" si="6">IF(ISERROR(AO27-AM27),"",AO27-AM27)</f>
        <v/>
      </c>
      <c r="AO27" s="217" t="str">
        <f t="shared" ref="AO27" si="7">IF(C27="","",IF(C27="1割",AM27/0.9,IF(C27="2割",AM27/0.8,IF(C27="3割",AM27/0.7))))</f>
        <v/>
      </c>
      <c r="AP27" s="207"/>
      <c r="AQ27" s="208"/>
    </row>
    <row r="28" spans="1:43" ht="19.5" customHeight="1">
      <c r="A28" s="186"/>
      <c r="B28" s="186"/>
      <c r="C28" s="186"/>
      <c r="D28" s="173"/>
      <c r="E28" s="66" t="s">
        <v>20</v>
      </c>
      <c r="F28" s="102"/>
      <c r="G28" s="67"/>
      <c r="H28" s="102"/>
      <c r="I28" s="67"/>
      <c r="J28" s="102"/>
      <c r="K28" s="67"/>
      <c r="L28" s="102"/>
      <c r="M28" s="67"/>
      <c r="N28" s="102"/>
      <c r="O28" s="67"/>
      <c r="P28" s="102"/>
      <c r="Q28" s="67"/>
      <c r="R28" s="102"/>
      <c r="S28" s="67"/>
      <c r="T28" s="102"/>
      <c r="U28" s="67"/>
      <c r="V28" s="102"/>
      <c r="W28" s="67"/>
      <c r="X28" s="102"/>
      <c r="Y28" s="67"/>
      <c r="Z28" s="102"/>
      <c r="AA28" s="67"/>
      <c r="AB28" s="102"/>
      <c r="AC28" s="67"/>
      <c r="AD28" s="102"/>
      <c r="AE28" s="82"/>
      <c r="AF28" s="102"/>
      <c r="AG28" s="82"/>
      <c r="AH28" s="102"/>
      <c r="AI28" s="82"/>
      <c r="AJ28" s="102"/>
      <c r="AK28" s="83">
        <f>COUNTA(F28:AJ28)</f>
        <v>0</v>
      </c>
      <c r="AL28" s="156">
        <f>AK28*2800*D27</f>
        <v>0</v>
      </c>
      <c r="AM28" s="214"/>
      <c r="AN28" s="216"/>
      <c r="AO28" s="217"/>
      <c r="AP28" s="209"/>
      <c r="AQ28" s="210"/>
    </row>
    <row r="29" spans="1:43" ht="19.5" customHeight="1">
      <c r="A29" s="186"/>
      <c r="B29" s="186"/>
      <c r="C29" s="186"/>
      <c r="D29" s="173"/>
      <c r="E29" s="132" t="s">
        <v>6</v>
      </c>
      <c r="F29" s="133"/>
      <c r="G29" s="134"/>
      <c r="H29" s="133"/>
      <c r="I29" s="134"/>
      <c r="J29" s="133"/>
      <c r="K29" s="134"/>
      <c r="L29" s="133"/>
      <c r="M29" s="134"/>
      <c r="N29" s="133"/>
      <c r="O29" s="134"/>
      <c r="P29" s="133"/>
      <c r="Q29" s="134"/>
      <c r="R29" s="133"/>
      <c r="S29" s="134"/>
      <c r="T29" s="133"/>
      <c r="U29" s="134"/>
      <c r="V29" s="133"/>
      <c r="W29" s="134"/>
      <c r="X29" s="133"/>
      <c r="Y29" s="134"/>
      <c r="Z29" s="133"/>
      <c r="AA29" s="134"/>
      <c r="AB29" s="133"/>
      <c r="AC29" s="134"/>
      <c r="AD29" s="133"/>
      <c r="AE29" s="135"/>
      <c r="AF29" s="133"/>
      <c r="AG29" s="135"/>
      <c r="AH29" s="133"/>
      <c r="AI29" s="135"/>
      <c r="AJ29" s="133"/>
      <c r="AK29" s="83">
        <f>COUNTA(F29:AJ29)</f>
        <v>0</v>
      </c>
      <c r="AL29" s="157">
        <f>AK29*200*D27</f>
        <v>0</v>
      </c>
      <c r="AM29" s="214"/>
      <c r="AN29" s="216"/>
      <c r="AO29" s="217"/>
      <c r="AP29" s="209"/>
      <c r="AQ29" s="210"/>
    </row>
    <row r="30" spans="1:43" ht="19.5" customHeight="1" thickBot="1">
      <c r="A30" s="187"/>
      <c r="B30" s="187"/>
      <c r="C30" s="187"/>
      <c r="D30" s="174"/>
      <c r="E30" s="136" t="s">
        <v>90</v>
      </c>
      <c r="F30" s="137"/>
      <c r="G30" s="138"/>
      <c r="H30" s="137"/>
      <c r="I30" s="138"/>
      <c r="J30" s="137"/>
      <c r="K30" s="138"/>
      <c r="L30" s="137"/>
      <c r="M30" s="138"/>
      <c r="N30" s="137"/>
      <c r="O30" s="138"/>
      <c r="P30" s="137"/>
      <c r="Q30" s="138"/>
      <c r="R30" s="137"/>
      <c r="S30" s="138"/>
      <c r="T30" s="137"/>
      <c r="U30" s="138"/>
      <c r="V30" s="137"/>
      <c r="W30" s="138"/>
      <c r="X30" s="137"/>
      <c r="Y30" s="138"/>
      <c r="Z30" s="137"/>
      <c r="AA30" s="138"/>
      <c r="AB30" s="137"/>
      <c r="AC30" s="138"/>
      <c r="AD30" s="137"/>
      <c r="AE30" s="139"/>
      <c r="AF30" s="137"/>
      <c r="AG30" s="139"/>
      <c r="AH30" s="137"/>
      <c r="AI30" s="139"/>
      <c r="AJ30" s="137"/>
      <c r="AK30" s="84">
        <f>COUNTA(F30:AJ30)</f>
        <v>0</v>
      </c>
      <c r="AL30" s="158">
        <f>AK30*200*D27</f>
        <v>0</v>
      </c>
      <c r="AM30" s="215"/>
      <c r="AN30" s="216"/>
      <c r="AO30" s="217"/>
      <c r="AP30" s="211"/>
      <c r="AQ30" s="212"/>
    </row>
    <row r="31" spans="1:43" ht="19.5" customHeight="1">
      <c r="A31" s="191">
        <v>5</v>
      </c>
      <c r="B31" s="191"/>
      <c r="C31" s="185"/>
      <c r="D31" s="172">
        <f t="shared" ref="D31" si="8">IF(C31="1割",0.9,IF(C31="2割",0.8,IF(C31="3割",0.7,0)))</f>
        <v>0</v>
      </c>
      <c r="E31" s="64" t="s">
        <v>19</v>
      </c>
      <c r="F31" s="101"/>
      <c r="G31" s="65"/>
      <c r="H31" s="101"/>
      <c r="I31" s="65"/>
      <c r="J31" s="101"/>
      <c r="K31" s="65"/>
      <c r="L31" s="101"/>
      <c r="M31" s="65"/>
      <c r="N31" s="101"/>
      <c r="O31" s="65"/>
      <c r="P31" s="101"/>
      <c r="Q31" s="65"/>
      <c r="R31" s="101"/>
      <c r="S31" s="65"/>
      <c r="T31" s="101"/>
      <c r="U31" s="65"/>
      <c r="V31" s="101"/>
      <c r="W31" s="65"/>
      <c r="X31" s="101"/>
      <c r="Y31" s="65"/>
      <c r="Z31" s="101"/>
      <c r="AA31" s="65"/>
      <c r="AB31" s="101"/>
      <c r="AC31" s="65"/>
      <c r="AD31" s="101"/>
      <c r="AE31" s="80"/>
      <c r="AF31" s="101"/>
      <c r="AG31" s="80"/>
      <c r="AH31" s="101"/>
      <c r="AI31" s="80"/>
      <c r="AJ31" s="101"/>
      <c r="AK31" s="81">
        <f>COUNTA(F31:AJ31)</f>
        <v>0</v>
      </c>
      <c r="AL31" s="155">
        <f>AK31*3000*D31</f>
        <v>0</v>
      </c>
      <c r="AM31" s="213">
        <f>AL31+AL32+AL33+AL34</f>
        <v>0</v>
      </c>
      <c r="AN31" s="216" t="str">
        <f t="shared" ref="AN31" si="9">IF(ISERROR(AO31-AM31),"",AO31-AM31)</f>
        <v/>
      </c>
      <c r="AO31" s="217" t="str">
        <f t="shared" ref="AO31" si="10">IF(C31="","",IF(C31="1割",AM31/0.9,IF(C31="2割",AM31/0.8,IF(C31="3割",AM31/0.7))))</f>
        <v/>
      </c>
      <c r="AP31" s="207"/>
      <c r="AQ31" s="208"/>
    </row>
    <row r="32" spans="1:43" ht="19.5" customHeight="1">
      <c r="A32" s="186"/>
      <c r="B32" s="186"/>
      <c r="C32" s="186"/>
      <c r="D32" s="173"/>
      <c r="E32" s="66" t="s">
        <v>20</v>
      </c>
      <c r="F32" s="102"/>
      <c r="G32" s="67"/>
      <c r="H32" s="102"/>
      <c r="I32" s="67"/>
      <c r="J32" s="102"/>
      <c r="K32" s="67"/>
      <c r="L32" s="102"/>
      <c r="M32" s="67"/>
      <c r="N32" s="102"/>
      <c r="O32" s="67"/>
      <c r="P32" s="102"/>
      <c r="Q32" s="67"/>
      <c r="R32" s="102"/>
      <c r="S32" s="67"/>
      <c r="T32" s="102"/>
      <c r="U32" s="67"/>
      <c r="V32" s="102"/>
      <c r="W32" s="67"/>
      <c r="X32" s="102"/>
      <c r="Y32" s="67"/>
      <c r="Z32" s="102"/>
      <c r="AA32" s="67"/>
      <c r="AB32" s="102"/>
      <c r="AC32" s="67"/>
      <c r="AD32" s="102"/>
      <c r="AE32" s="82"/>
      <c r="AF32" s="102"/>
      <c r="AG32" s="67"/>
      <c r="AH32" s="102"/>
      <c r="AI32" s="82"/>
      <c r="AJ32" s="102"/>
      <c r="AK32" s="83">
        <f>COUNTA(F32:AJ32)</f>
        <v>0</v>
      </c>
      <c r="AL32" s="156">
        <f>AK32*2800*D31</f>
        <v>0</v>
      </c>
      <c r="AM32" s="214"/>
      <c r="AN32" s="216"/>
      <c r="AO32" s="217"/>
      <c r="AP32" s="209"/>
      <c r="AQ32" s="210"/>
    </row>
    <row r="33" spans="1:43" ht="19.5" customHeight="1">
      <c r="A33" s="186"/>
      <c r="B33" s="186"/>
      <c r="C33" s="186"/>
      <c r="D33" s="173"/>
      <c r="E33" s="132" t="s">
        <v>6</v>
      </c>
      <c r="F33" s="133"/>
      <c r="G33" s="134"/>
      <c r="H33" s="133"/>
      <c r="I33" s="134"/>
      <c r="J33" s="133"/>
      <c r="K33" s="134"/>
      <c r="L33" s="133"/>
      <c r="M33" s="134"/>
      <c r="N33" s="133"/>
      <c r="O33" s="134"/>
      <c r="P33" s="133"/>
      <c r="Q33" s="134"/>
      <c r="R33" s="133"/>
      <c r="S33" s="134"/>
      <c r="T33" s="133"/>
      <c r="U33" s="134"/>
      <c r="V33" s="133"/>
      <c r="W33" s="134"/>
      <c r="X33" s="133"/>
      <c r="Y33" s="134"/>
      <c r="Z33" s="133"/>
      <c r="AA33" s="134"/>
      <c r="AB33" s="133"/>
      <c r="AC33" s="134"/>
      <c r="AD33" s="133"/>
      <c r="AE33" s="135"/>
      <c r="AF33" s="133"/>
      <c r="AG33" s="134"/>
      <c r="AH33" s="133"/>
      <c r="AI33" s="135"/>
      <c r="AJ33" s="133"/>
      <c r="AK33" s="83">
        <f>COUNTA(F33:AJ33)</f>
        <v>0</v>
      </c>
      <c r="AL33" s="157">
        <f>AK33*200*D31</f>
        <v>0</v>
      </c>
      <c r="AM33" s="214"/>
      <c r="AN33" s="216"/>
      <c r="AO33" s="217"/>
      <c r="AP33" s="209"/>
      <c r="AQ33" s="210"/>
    </row>
    <row r="34" spans="1:43" ht="19.5" customHeight="1" thickBot="1">
      <c r="A34" s="187"/>
      <c r="B34" s="187"/>
      <c r="C34" s="187"/>
      <c r="D34" s="174"/>
      <c r="E34" s="136" t="s">
        <v>90</v>
      </c>
      <c r="F34" s="137"/>
      <c r="G34" s="138"/>
      <c r="H34" s="137"/>
      <c r="I34" s="138"/>
      <c r="J34" s="137"/>
      <c r="K34" s="138"/>
      <c r="L34" s="137"/>
      <c r="M34" s="138"/>
      <c r="N34" s="137"/>
      <c r="O34" s="138"/>
      <c r="P34" s="137"/>
      <c r="Q34" s="138"/>
      <c r="R34" s="137"/>
      <c r="S34" s="138"/>
      <c r="T34" s="137"/>
      <c r="U34" s="138"/>
      <c r="V34" s="137"/>
      <c r="W34" s="138"/>
      <c r="X34" s="137"/>
      <c r="Y34" s="138"/>
      <c r="Z34" s="137"/>
      <c r="AA34" s="138"/>
      <c r="AB34" s="137"/>
      <c r="AC34" s="138"/>
      <c r="AD34" s="137"/>
      <c r="AE34" s="139"/>
      <c r="AF34" s="137"/>
      <c r="AG34" s="139"/>
      <c r="AH34" s="137"/>
      <c r="AI34" s="139"/>
      <c r="AJ34" s="137"/>
      <c r="AK34" s="84">
        <f>COUNTA(F34:AJ34)</f>
        <v>0</v>
      </c>
      <c r="AL34" s="158">
        <f>AK34*200*D31</f>
        <v>0</v>
      </c>
      <c r="AM34" s="215"/>
      <c r="AN34" s="216"/>
      <c r="AO34" s="217"/>
      <c r="AP34" s="211"/>
      <c r="AQ34" s="212"/>
    </row>
    <row r="35" spans="1:43" ht="19.5" customHeight="1">
      <c r="A35" s="191">
        <v>6</v>
      </c>
      <c r="B35" s="191"/>
      <c r="C35" s="185"/>
      <c r="D35" s="172">
        <f t="shared" ref="D35" si="11">IF(C35="1割",0.9,IF(C35="2割",0.8,IF(C35="3割",0.7,0)))</f>
        <v>0</v>
      </c>
      <c r="E35" s="64" t="s">
        <v>19</v>
      </c>
      <c r="F35" s="101"/>
      <c r="G35" s="65"/>
      <c r="H35" s="101"/>
      <c r="I35" s="65"/>
      <c r="J35" s="101"/>
      <c r="K35" s="65"/>
      <c r="L35" s="101"/>
      <c r="M35" s="65"/>
      <c r="N35" s="101"/>
      <c r="O35" s="65"/>
      <c r="P35" s="101"/>
      <c r="Q35" s="65"/>
      <c r="R35" s="101"/>
      <c r="S35" s="65"/>
      <c r="T35" s="101"/>
      <c r="U35" s="65"/>
      <c r="V35" s="101"/>
      <c r="W35" s="65"/>
      <c r="X35" s="101"/>
      <c r="Y35" s="65"/>
      <c r="Z35" s="101"/>
      <c r="AA35" s="65"/>
      <c r="AB35" s="101"/>
      <c r="AC35" s="65"/>
      <c r="AD35" s="101"/>
      <c r="AE35" s="80"/>
      <c r="AF35" s="101"/>
      <c r="AG35" s="80"/>
      <c r="AH35" s="101"/>
      <c r="AI35" s="80"/>
      <c r="AJ35" s="101"/>
      <c r="AK35" s="81">
        <f>COUNTA(F35:AJ35)</f>
        <v>0</v>
      </c>
      <c r="AL35" s="155">
        <f>AK35*3000*D35</f>
        <v>0</v>
      </c>
      <c r="AM35" s="213">
        <f>AL35+AL36+AL37+AL38</f>
        <v>0</v>
      </c>
      <c r="AN35" s="216" t="str">
        <f t="shared" ref="AN35" si="12">IF(ISERROR(AO35-AM35),"",AO35-AM35)</f>
        <v/>
      </c>
      <c r="AO35" s="217" t="str">
        <f t="shared" ref="AO35" si="13">IF(C35="","",IF(C35="1割",AM35/0.9,IF(C35="2割",AM35/0.8,IF(C35="3割",AM35/0.7))))</f>
        <v/>
      </c>
      <c r="AP35" s="207"/>
      <c r="AQ35" s="208"/>
    </row>
    <row r="36" spans="1:43" ht="19.5" customHeight="1">
      <c r="A36" s="186"/>
      <c r="B36" s="186"/>
      <c r="C36" s="186"/>
      <c r="D36" s="173"/>
      <c r="E36" s="66" t="s">
        <v>20</v>
      </c>
      <c r="F36" s="102"/>
      <c r="G36" s="67"/>
      <c r="H36" s="102"/>
      <c r="I36" s="67"/>
      <c r="J36" s="102"/>
      <c r="K36" s="67"/>
      <c r="L36" s="102"/>
      <c r="M36" s="67"/>
      <c r="N36" s="102"/>
      <c r="O36" s="67"/>
      <c r="P36" s="102"/>
      <c r="Q36" s="67"/>
      <c r="R36" s="102"/>
      <c r="S36" s="67"/>
      <c r="T36" s="102"/>
      <c r="U36" s="67"/>
      <c r="V36" s="102"/>
      <c r="W36" s="67"/>
      <c r="X36" s="102"/>
      <c r="Y36" s="67"/>
      <c r="Z36" s="102"/>
      <c r="AA36" s="67"/>
      <c r="AB36" s="102"/>
      <c r="AC36" s="67"/>
      <c r="AD36" s="102"/>
      <c r="AE36" s="82"/>
      <c r="AF36" s="102"/>
      <c r="AG36" s="82"/>
      <c r="AH36" s="102"/>
      <c r="AI36" s="82"/>
      <c r="AJ36" s="102"/>
      <c r="AK36" s="83">
        <f>COUNTA(F36:AJ36)</f>
        <v>0</v>
      </c>
      <c r="AL36" s="156">
        <f>AK36*2800*D35</f>
        <v>0</v>
      </c>
      <c r="AM36" s="214"/>
      <c r="AN36" s="216"/>
      <c r="AO36" s="217"/>
      <c r="AP36" s="209"/>
      <c r="AQ36" s="210"/>
    </row>
    <row r="37" spans="1:43" ht="19.5" customHeight="1">
      <c r="A37" s="186"/>
      <c r="B37" s="186"/>
      <c r="C37" s="186"/>
      <c r="D37" s="173"/>
      <c r="E37" s="132" t="s">
        <v>6</v>
      </c>
      <c r="F37" s="133"/>
      <c r="G37" s="134"/>
      <c r="H37" s="133"/>
      <c r="I37" s="134"/>
      <c r="J37" s="133"/>
      <c r="K37" s="134"/>
      <c r="L37" s="133"/>
      <c r="M37" s="134"/>
      <c r="N37" s="133"/>
      <c r="O37" s="134"/>
      <c r="P37" s="133"/>
      <c r="Q37" s="134"/>
      <c r="R37" s="133"/>
      <c r="S37" s="134"/>
      <c r="T37" s="133"/>
      <c r="U37" s="134"/>
      <c r="V37" s="133"/>
      <c r="W37" s="134"/>
      <c r="X37" s="133"/>
      <c r="Y37" s="134"/>
      <c r="Z37" s="133"/>
      <c r="AA37" s="134"/>
      <c r="AB37" s="133"/>
      <c r="AC37" s="134"/>
      <c r="AD37" s="133"/>
      <c r="AE37" s="135"/>
      <c r="AF37" s="133"/>
      <c r="AG37" s="135"/>
      <c r="AH37" s="133"/>
      <c r="AI37" s="135"/>
      <c r="AJ37" s="133"/>
      <c r="AK37" s="83">
        <f>COUNTA(F37:AJ37)</f>
        <v>0</v>
      </c>
      <c r="AL37" s="157">
        <f>AK37*200*D35</f>
        <v>0</v>
      </c>
      <c r="AM37" s="214"/>
      <c r="AN37" s="216"/>
      <c r="AO37" s="217"/>
      <c r="AP37" s="209"/>
      <c r="AQ37" s="210"/>
    </row>
    <row r="38" spans="1:43" ht="19.5" customHeight="1" thickBot="1">
      <c r="A38" s="187"/>
      <c r="B38" s="187"/>
      <c r="C38" s="187"/>
      <c r="D38" s="174"/>
      <c r="E38" s="136" t="s">
        <v>90</v>
      </c>
      <c r="F38" s="137"/>
      <c r="G38" s="138"/>
      <c r="H38" s="137"/>
      <c r="I38" s="138"/>
      <c r="J38" s="137"/>
      <c r="K38" s="138"/>
      <c r="L38" s="137"/>
      <c r="M38" s="138"/>
      <c r="N38" s="137"/>
      <c r="O38" s="138"/>
      <c r="P38" s="137"/>
      <c r="Q38" s="138"/>
      <c r="R38" s="137"/>
      <c r="S38" s="138"/>
      <c r="T38" s="137"/>
      <c r="U38" s="138"/>
      <c r="V38" s="137"/>
      <c r="W38" s="138"/>
      <c r="X38" s="137"/>
      <c r="Y38" s="138"/>
      <c r="Z38" s="137"/>
      <c r="AA38" s="138"/>
      <c r="AB38" s="137"/>
      <c r="AC38" s="138"/>
      <c r="AD38" s="137"/>
      <c r="AE38" s="139"/>
      <c r="AF38" s="137"/>
      <c r="AG38" s="139"/>
      <c r="AH38" s="137"/>
      <c r="AI38" s="139"/>
      <c r="AJ38" s="137"/>
      <c r="AK38" s="84">
        <f>COUNTA(F38:AJ38)</f>
        <v>0</v>
      </c>
      <c r="AL38" s="158">
        <f>AK38*200*D35</f>
        <v>0</v>
      </c>
      <c r="AM38" s="215"/>
      <c r="AN38" s="216"/>
      <c r="AO38" s="217"/>
      <c r="AP38" s="211"/>
      <c r="AQ38" s="212"/>
    </row>
    <row r="39" spans="1:43" ht="19.5" customHeight="1">
      <c r="A39" s="191">
        <v>7</v>
      </c>
      <c r="B39" s="191"/>
      <c r="C39" s="185"/>
      <c r="D39" s="172">
        <f t="shared" ref="D39" si="14">IF(C39="1割",0.9,IF(C39="2割",0.8,IF(C39="3割",0.7,0)))</f>
        <v>0</v>
      </c>
      <c r="E39" s="64" t="s">
        <v>19</v>
      </c>
      <c r="F39" s="101"/>
      <c r="G39" s="65"/>
      <c r="H39" s="101"/>
      <c r="I39" s="65"/>
      <c r="J39" s="101"/>
      <c r="K39" s="65"/>
      <c r="L39" s="101"/>
      <c r="M39" s="65"/>
      <c r="N39" s="101"/>
      <c r="O39" s="65"/>
      <c r="P39" s="101"/>
      <c r="Q39" s="65"/>
      <c r="R39" s="101"/>
      <c r="S39" s="65"/>
      <c r="T39" s="101"/>
      <c r="U39" s="65"/>
      <c r="V39" s="101"/>
      <c r="W39" s="65"/>
      <c r="X39" s="101"/>
      <c r="Y39" s="65"/>
      <c r="Z39" s="101"/>
      <c r="AA39" s="65"/>
      <c r="AB39" s="101"/>
      <c r="AC39" s="65"/>
      <c r="AD39" s="101"/>
      <c r="AE39" s="80"/>
      <c r="AF39" s="101"/>
      <c r="AG39" s="80"/>
      <c r="AH39" s="101"/>
      <c r="AI39" s="80"/>
      <c r="AJ39" s="101"/>
      <c r="AK39" s="81">
        <f>COUNTA(F39:AJ39)</f>
        <v>0</v>
      </c>
      <c r="AL39" s="155">
        <f>AK39*3000*D39</f>
        <v>0</v>
      </c>
      <c r="AM39" s="213">
        <f>AL39+AL40+AL41+AL42</f>
        <v>0</v>
      </c>
      <c r="AN39" s="216" t="str">
        <f t="shared" ref="AN39" si="15">IF(ISERROR(AO39-AM39),"",AO39-AM39)</f>
        <v/>
      </c>
      <c r="AO39" s="217" t="str">
        <f t="shared" ref="AO39" si="16">IF(C39="","",IF(C39="1割",AM39/0.9,IF(C39="2割",AM39/0.8,IF(C39="3割",AM39/0.7))))</f>
        <v/>
      </c>
      <c r="AP39" s="207"/>
      <c r="AQ39" s="208"/>
    </row>
    <row r="40" spans="1:43" ht="19.5" customHeight="1">
      <c r="A40" s="186"/>
      <c r="B40" s="186"/>
      <c r="C40" s="186"/>
      <c r="D40" s="173"/>
      <c r="E40" s="66" t="s">
        <v>20</v>
      </c>
      <c r="F40" s="102"/>
      <c r="G40" s="67"/>
      <c r="H40" s="102"/>
      <c r="I40" s="67"/>
      <c r="J40" s="102"/>
      <c r="K40" s="67"/>
      <c r="L40" s="102"/>
      <c r="M40" s="67"/>
      <c r="N40" s="102"/>
      <c r="O40" s="67"/>
      <c r="P40" s="102"/>
      <c r="Q40" s="67"/>
      <c r="R40" s="102"/>
      <c r="S40" s="67"/>
      <c r="T40" s="102"/>
      <c r="U40" s="67"/>
      <c r="V40" s="102"/>
      <c r="W40" s="67"/>
      <c r="X40" s="102"/>
      <c r="Y40" s="67"/>
      <c r="Z40" s="102"/>
      <c r="AA40" s="67"/>
      <c r="AB40" s="102"/>
      <c r="AC40" s="67"/>
      <c r="AD40" s="102"/>
      <c r="AE40" s="82"/>
      <c r="AF40" s="102"/>
      <c r="AG40" s="82"/>
      <c r="AH40" s="102"/>
      <c r="AI40" s="82"/>
      <c r="AJ40" s="102"/>
      <c r="AK40" s="83">
        <f>COUNTA(F40:AJ40)</f>
        <v>0</v>
      </c>
      <c r="AL40" s="156">
        <f>AK40*2800*D39</f>
        <v>0</v>
      </c>
      <c r="AM40" s="214"/>
      <c r="AN40" s="216"/>
      <c r="AO40" s="217"/>
      <c r="AP40" s="209"/>
      <c r="AQ40" s="210"/>
    </row>
    <row r="41" spans="1:43" ht="19.5" customHeight="1">
      <c r="A41" s="186"/>
      <c r="B41" s="186"/>
      <c r="C41" s="186"/>
      <c r="D41" s="173"/>
      <c r="E41" s="132" t="s">
        <v>6</v>
      </c>
      <c r="F41" s="133"/>
      <c r="G41" s="134"/>
      <c r="H41" s="133"/>
      <c r="I41" s="134"/>
      <c r="J41" s="133"/>
      <c r="K41" s="134"/>
      <c r="L41" s="133"/>
      <c r="M41" s="134"/>
      <c r="N41" s="133"/>
      <c r="O41" s="134"/>
      <c r="P41" s="133"/>
      <c r="Q41" s="134"/>
      <c r="R41" s="133"/>
      <c r="S41" s="134"/>
      <c r="T41" s="133"/>
      <c r="U41" s="134"/>
      <c r="V41" s="133"/>
      <c r="W41" s="134"/>
      <c r="X41" s="133"/>
      <c r="Y41" s="134"/>
      <c r="Z41" s="133"/>
      <c r="AA41" s="134"/>
      <c r="AB41" s="133"/>
      <c r="AC41" s="134"/>
      <c r="AD41" s="133"/>
      <c r="AE41" s="135"/>
      <c r="AF41" s="133"/>
      <c r="AG41" s="135"/>
      <c r="AH41" s="133"/>
      <c r="AI41" s="135"/>
      <c r="AJ41" s="133"/>
      <c r="AK41" s="83">
        <f>COUNTA(F41:AJ41)</f>
        <v>0</v>
      </c>
      <c r="AL41" s="157">
        <f>AK41*200*D39</f>
        <v>0</v>
      </c>
      <c r="AM41" s="214"/>
      <c r="AN41" s="216"/>
      <c r="AO41" s="217"/>
      <c r="AP41" s="209"/>
      <c r="AQ41" s="210"/>
    </row>
    <row r="42" spans="1:43" ht="19.5" customHeight="1" thickBot="1">
      <c r="A42" s="187"/>
      <c r="B42" s="187"/>
      <c r="C42" s="187"/>
      <c r="D42" s="174"/>
      <c r="E42" s="136" t="s">
        <v>90</v>
      </c>
      <c r="F42" s="137"/>
      <c r="G42" s="138"/>
      <c r="H42" s="137"/>
      <c r="I42" s="138"/>
      <c r="J42" s="137"/>
      <c r="K42" s="138"/>
      <c r="L42" s="137"/>
      <c r="M42" s="138"/>
      <c r="N42" s="137"/>
      <c r="O42" s="138"/>
      <c r="P42" s="137"/>
      <c r="Q42" s="138"/>
      <c r="R42" s="137"/>
      <c r="S42" s="138"/>
      <c r="T42" s="137"/>
      <c r="U42" s="138"/>
      <c r="V42" s="137"/>
      <c r="W42" s="138"/>
      <c r="X42" s="137"/>
      <c r="Y42" s="138"/>
      <c r="Z42" s="137"/>
      <c r="AA42" s="138"/>
      <c r="AB42" s="137"/>
      <c r="AC42" s="138"/>
      <c r="AD42" s="137"/>
      <c r="AE42" s="139"/>
      <c r="AF42" s="137"/>
      <c r="AG42" s="139"/>
      <c r="AH42" s="137"/>
      <c r="AI42" s="139"/>
      <c r="AJ42" s="137"/>
      <c r="AK42" s="84">
        <f>COUNTA(F42:AJ42)</f>
        <v>0</v>
      </c>
      <c r="AL42" s="158">
        <f>AK42*200*D39</f>
        <v>0</v>
      </c>
      <c r="AM42" s="215"/>
      <c r="AN42" s="216"/>
      <c r="AO42" s="217"/>
      <c r="AP42" s="211"/>
      <c r="AQ42" s="212"/>
    </row>
    <row r="43" spans="1:43" ht="19.5" customHeight="1">
      <c r="A43" s="191">
        <v>8</v>
      </c>
      <c r="B43" s="191"/>
      <c r="C43" s="185"/>
      <c r="D43" s="172">
        <f t="shared" ref="D43" si="17">IF(C43="1割",0.9,IF(C43="2割",0.8,IF(C43="3割",0.7,0)))</f>
        <v>0</v>
      </c>
      <c r="E43" s="64" t="s">
        <v>19</v>
      </c>
      <c r="F43" s="101"/>
      <c r="G43" s="65"/>
      <c r="H43" s="101"/>
      <c r="I43" s="65"/>
      <c r="J43" s="101"/>
      <c r="K43" s="65"/>
      <c r="L43" s="101"/>
      <c r="M43" s="65"/>
      <c r="N43" s="101"/>
      <c r="O43" s="65"/>
      <c r="P43" s="101"/>
      <c r="Q43" s="65"/>
      <c r="R43" s="101"/>
      <c r="S43" s="65"/>
      <c r="T43" s="101"/>
      <c r="U43" s="65"/>
      <c r="V43" s="101"/>
      <c r="W43" s="65"/>
      <c r="X43" s="101"/>
      <c r="Y43" s="65"/>
      <c r="Z43" s="101"/>
      <c r="AA43" s="65"/>
      <c r="AB43" s="101"/>
      <c r="AC43" s="65"/>
      <c r="AD43" s="101"/>
      <c r="AE43" s="80"/>
      <c r="AF43" s="101"/>
      <c r="AG43" s="80"/>
      <c r="AH43" s="101"/>
      <c r="AI43" s="80"/>
      <c r="AJ43" s="101"/>
      <c r="AK43" s="81">
        <f>COUNTA(F43:AJ43)</f>
        <v>0</v>
      </c>
      <c r="AL43" s="155">
        <f>AK43*3000*D43</f>
        <v>0</v>
      </c>
      <c r="AM43" s="213">
        <f>AL43+AL44+AL45+AL46</f>
        <v>0</v>
      </c>
      <c r="AN43" s="216" t="str">
        <f t="shared" ref="AN43" si="18">IF(ISERROR(AO43-AM43),"",AO43-AM43)</f>
        <v/>
      </c>
      <c r="AO43" s="217" t="str">
        <f t="shared" ref="AO43" si="19">IF(C43="","",IF(C43="1割",AM43/0.9,IF(C43="2割",AM43/0.8,IF(C43="3割",AM43/0.7))))</f>
        <v/>
      </c>
      <c r="AP43" s="207"/>
      <c r="AQ43" s="208"/>
    </row>
    <row r="44" spans="1:43" ht="19.5" customHeight="1">
      <c r="A44" s="186"/>
      <c r="B44" s="186"/>
      <c r="C44" s="186"/>
      <c r="D44" s="173"/>
      <c r="E44" s="66" t="s">
        <v>20</v>
      </c>
      <c r="F44" s="102"/>
      <c r="G44" s="67"/>
      <c r="H44" s="102"/>
      <c r="I44" s="67"/>
      <c r="J44" s="102"/>
      <c r="K44" s="67"/>
      <c r="L44" s="102"/>
      <c r="M44" s="67"/>
      <c r="N44" s="102"/>
      <c r="O44" s="67"/>
      <c r="P44" s="102"/>
      <c r="Q44" s="67"/>
      <c r="R44" s="102"/>
      <c r="S44" s="67"/>
      <c r="T44" s="102"/>
      <c r="U44" s="67"/>
      <c r="V44" s="102"/>
      <c r="W44" s="67"/>
      <c r="X44" s="102"/>
      <c r="Y44" s="67"/>
      <c r="Z44" s="102"/>
      <c r="AA44" s="67"/>
      <c r="AB44" s="102"/>
      <c r="AC44" s="67"/>
      <c r="AD44" s="102"/>
      <c r="AE44" s="82"/>
      <c r="AF44" s="102"/>
      <c r="AG44" s="82"/>
      <c r="AH44" s="102"/>
      <c r="AI44" s="82"/>
      <c r="AJ44" s="102"/>
      <c r="AK44" s="83">
        <f>COUNTA(F44:AJ44)</f>
        <v>0</v>
      </c>
      <c r="AL44" s="156">
        <f>AK44*2800*D43</f>
        <v>0</v>
      </c>
      <c r="AM44" s="214"/>
      <c r="AN44" s="216"/>
      <c r="AO44" s="217"/>
      <c r="AP44" s="209"/>
      <c r="AQ44" s="210"/>
    </row>
    <row r="45" spans="1:43" ht="19.5" customHeight="1">
      <c r="A45" s="186"/>
      <c r="B45" s="186"/>
      <c r="C45" s="186"/>
      <c r="D45" s="173"/>
      <c r="E45" s="132" t="s">
        <v>6</v>
      </c>
      <c r="F45" s="133"/>
      <c r="G45" s="134"/>
      <c r="H45" s="133"/>
      <c r="I45" s="134"/>
      <c r="J45" s="133"/>
      <c r="K45" s="134"/>
      <c r="L45" s="133"/>
      <c r="M45" s="134"/>
      <c r="N45" s="133"/>
      <c r="O45" s="134"/>
      <c r="P45" s="133"/>
      <c r="Q45" s="134"/>
      <c r="R45" s="133"/>
      <c r="S45" s="134"/>
      <c r="T45" s="133"/>
      <c r="U45" s="134"/>
      <c r="V45" s="133"/>
      <c r="W45" s="134"/>
      <c r="X45" s="133"/>
      <c r="Y45" s="134"/>
      <c r="Z45" s="133"/>
      <c r="AA45" s="134"/>
      <c r="AB45" s="133"/>
      <c r="AC45" s="134"/>
      <c r="AD45" s="133"/>
      <c r="AE45" s="135"/>
      <c r="AF45" s="133"/>
      <c r="AG45" s="135"/>
      <c r="AH45" s="133"/>
      <c r="AI45" s="135"/>
      <c r="AJ45" s="133"/>
      <c r="AK45" s="83">
        <f>COUNTA(F45:AJ45)</f>
        <v>0</v>
      </c>
      <c r="AL45" s="157">
        <f>AK45*200*D43</f>
        <v>0</v>
      </c>
      <c r="AM45" s="214"/>
      <c r="AN45" s="216"/>
      <c r="AO45" s="217"/>
      <c r="AP45" s="209"/>
      <c r="AQ45" s="210"/>
    </row>
    <row r="46" spans="1:43" ht="19.5" customHeight="1" thickBot="1">
      <c r="A46" s="187"/>
      <c r="B46" s="187"/>
      <c r="C46" s="187"/>
      <c r="D46" s="174"/>
      <c r="E46" s="136" t="s">
        <v>90</v>
      </c>
      <c r="F46" s="137"/>
      <c r="G46" s="138"/>
      <c r="H46" s="137"/>
      <c r="I46" s="138"/>
      <c r="J46" s="137"/>
      <c r="K46" s="138"/>
      <c r="L46" s="137"/>
      <c r="M46" s="138"/>
      <c r="N46" s="137"/>
      <c r="O46" s="138"/>
      <c r="P46" s="137"/>
      <c r="Q46" s="138"/>
      <c r="R46" s="137"/>
      <c r="S46" s="138"/>
      <c r="T46" s="137"/>
      <c r="U46" s="138"/>
      <c r="V46" s="137"/>
      <c r="W46" s="138"/>
      <c r="X46" s="137"/>
      <c r="Y46" s="138"/>
      <c r="Z46" s="137"/>
      <c r="AA46" s="138"/>
      <c r="AB46" s="137"/>
      <c r="AC46" s="138"/>
      <c r="AD46" s="137"/>
      <c r="AE46" s="139"/>
      <c r="AF46" s="137"/>
      <c r="AG46" s="139"/>
      <c r="AH46" s="137"/>
      <c r="AI46" s="139"/>
      <c r="AJ46" s="137"/>
      <c r="AK46" s="84">
        <f>COUNTA(F46:AJ46)</f>
        <v>0</v>
      </c>
      <c r="AL46" s="158">
        <f>AK46*200*D43</f>
        <v>0</v>
      </c>
      <c r="AM46" s="215"/>
      <c r="AN46" s="216"/>
      <c r="AO46" s="217"/>
      <c r="AP46" s="211"/>
      <c r="AQ46" s="212"/>
    </row>
    <row r="47" spans="1:43" ht="19.5" customHeight="1">
      <c r="A47" s="191">
        <v>9</v>
      </c>
      <c r="B47" s="191"/>
      <c r="C47" s="185"/>
      <c r="D47" s="172">
        <f t="shared" ref="D47" si="20">IF(C47="1割",0.9,IF(C47="2割",0.8,IF(C47="3割",0.7,0)))</f>
        <v>0</v>
      </c>
      <c r="E47" s="64" t="s">
        <v>19</v>
      </c>
      <c r="F47" s="101"/>
      <c r="G47" s="65"/>
      <c r="H47" s="101"/>
      <c r="I47" s="65"/>
      <c r="J47" s="101"/>
      <c r="K47" s="65"/>
      <c r="L47" s="101"/>
      <c r="M47" s="65"/>
      <c r="N47" s="101"/>
      <c r="O47" s="65"/>
      <c r="P47" s="101"/>
      <c r="Q47" s="65"/>
      <c r="R47" s="101"/>
      <c r="S47" s="65"/>
      <c r="T47" s="101"/>
      <c r="U47" s="65"/>
      <c r="V47" s="101"/>
      <c r="W47" s="65"/>
      <c r="X47" s="101"/>
      <c r="Y47" s="65"/>
      <c r="Z47" s="101"/>
      <c r="AA47" s="65"/>
      <c r="AB47" s="101"/>
      <c r="AC47" s="65"/>
      <c r="AD47" s="101"/>
      <c r="AE47" s="65"/>
      <c r="AF47" s="101"/>
      <c r="AG47" s="65"/>
      <c r="AH47" s="101"/>
      <c r="AI47" s="80"/>
      <c r="AJ47" s="101"/>
      <c r="AK47" s="81">
        <f>COUNTA(F47:AJ47)</f>
        <v>0</v>
      </c>
      <c r="AL47" s="155">
        <f>AK47*3000*D47</f>
        <v>0</v>
      </c>
      <c r="AM47" s="213">
        <f>AL47+AL48+AL49+AL50</f>
        <v>0</v>
      </c>
      <c r="AN47" s="216" t="str">
        <f t="shared" ref="AN47" si="21">IF(ISERROR(AO47-AM47),"",AO47-AM47)</f>
        <v/>
      </c>
      <c r="AO47" s="217" t="str">
        <f t="shared" ref="AO47" si="22">IF(C47="","",IF(C47="1割",AM47/0.9,IF(C47="2割",AM47/0.8,IF(C47="3割",AM47/0.7))))</f>
        <v/>
      </c>
      <c r="AP47" s="207"/>
      <c r="AQ47" s="208"/>
    </row>
    <row r="48" spans="1:43" ht="19.5" customHeight="1">
      <c r="A48" s="186"/>
      <c r="B48" s="186"/>
      <c r="C48" s="186"/>
      <c r="D48" s="173"/>
      <c r="E48" s="66" t="s">
        <v>20</v>
      </c>
      <c r="F48" s="102"/>
      <c r="G48" s="67"/>
      <c r="H48" s="102"/>
      <c r="I48" s="67"/>
      <c r="J48" s="102"/>
      <c r="K48" s="67"/>
      <c r="L48" s="102"/>
      <c r="M48" s="67"/>
      <c r="N48" s="102"/>
      <c r="O48" s="67"/>
      <c r="P48" s="102"/>
      <c r="Q48" s="67"/>
      <c r="R48" s="102"/>
      <c r="S48" s="67"/>
      <c r="T48" s="102"/>
      <c r="U48" s="67"/>
      <c r="V48" s="102"/>
      <c r="W48" s="67"/>
      <c r="X48" s="102"/>
      <c r="Y48" s="67"/>
      <c r="Z48" s="102"/>
      <c r="AA48" s="67"/>
      <c r="AB48" s="102"/>
      <c r="AC48" s="67"/>
      <c r="AD48" s="102"/>
      <c r="AE48" s="67"/>
      <c r="AF48" s="102"/>
      <c r="AG48" s="67"/>
      <c r="AH48" s="102"/>
      <c r="AI48" s="82"/>
      <c r="AJ48" s="102"/>
      <c r="AK48" s="83">
        <f>COUNTA(F48:AJ48)</f>
        <v>0</v>
      </c>
      <c r="AL48" s="156">
        <f>AK48*2800*D47</f>
        <v>0</v>
      </c>
      <c r="AM48" s="214"/>
      <c r="AN48" s="216"/>
      <c r="AO48" s="217"/>
      <c r="AP48" s="209"/>
      <c r="AQ48" s="210"/>
    </row>
    <row r="49" spans="1:43" ht="19.5" customHeight="1">
      <c r="A49" s="186"/>
      <c r="B49" s="186"/>
      <c r="C49" s="186"/>
      <c r="D49" s="173"/>
      <c r="E49" s="132" t="s">
        <v>6</v>
      </c>
      <c r="F49" s="133"/>
      <c r="G49" s="134"/>
      <c r="H49" s="133"/>
      <c r="I49" s="134"/>
      <c r="J49" s="133"/>
      <c r="K49" s="134"/>
      <c r="L49" s="133"/>
      <c r="M49" s="134"/>
      <c r="N49" s="133"/>
      <c r="O49" s="134"/>
      <c r="P49" s="133"/>
      <c r="Q49" s="134"/>
      <c r="R49" s="133"/>
      <c r="S49" s="134"/>
      <c r="T49" s="133"/>
      <c r="U49" s="134"/>
      <c r="V49" s="133"/>
      <c r="W49" s="134"/>
      <c r="X49" s="133"/>
      <c r="Y49" s="134"/>
      <c r="Z49" s="133"/>
      <c r="AA49" s="134"/>
      <c r="AB49" s="133"/>
      <c r="AC49" s="134"/>
      <c r="AD49" s="133"/>
      <c r="AE49" s="134"/>
      <c r="AF49" s="133"/>
      <c r="AG49" s="134"/>
      <c r="AH49" s="133"/>
      <c r="AI49" s="135"/>
      <c r="AJ49" s="133"/>
      <c r="AK49" s="83">
        <f>COUNTA(F49:AJ49)</f>
        <v>0</v>
      </c>
      <c r="AL49" s="157">
        <f>AK49*200*D47</f>
        <v>0</v>
      </c>
      <c r="AM49" s="214"/>
      <c r="AN49" s="216"/>
      <c r="AO49" s="217"/>
      <c r="AP49" s="209"/>
      <c r="AQ49" s="210"/>
    </row>
    <row r="50" spans="1:43" ht="19.5" customHeight="1" thickBot="1">
      <c r="A50" s="187"/>
      <c r="B50" s="187"/>
      <c r="C50" s="187"/>
      <c r="D50" s="174"/>
      <c r="E50" s="136" t="s">
        <v>90</v>
      </c>
      <c r="F50" s="137"/>
      <c r="G50" s="138"/>
      <c r="H50" s="137"/>
      <c r="I50" s="138"/>
      <c r="J50" s="137"/>
      <c r="K50" s="138"/>
      <c r="L50" s="137"/>
      <c r="M50" s="138"/>
      <c r="N50" s="137"/>
      <c r="O50" s="138"/>
      <c r="P50" s="137"/>
      <c r="Q50" s="138"/>
      <c r="R50" s="137"/>
      <c r="S50" s="138"/>
      <c r="T50" s="137"/>
      <c r="U50" s="138"/>
      <c r="V50" s="137"/>
      <c r="W50" s="138"/>
      <c r="X50" s="137"/>
      <c r="Y50" s="138"/>
      <c r="Z50" s="137"/>
      <c r="AA50" s="138"/>
      <c r="AB50" s="137"/>
      <c r="AC50" s="138"/>
      <c r="AD50" s="137"/>
      <c r="AE50" s="139"/>
      <c r="AF50" s="137"/>
      <c r="AG50" s="139"/>
      <c r="AH50" s="137"/>
      <c r="AI50" s="139"/>
      <c r="AJ50" s="137"/>
      <c r="AK50" s="84">
        <f>COUNTA(F50:AJ50)</f>
        <v>0</v>
      </c>
      <c r="AL50" s="158">
        <f>AK50*200*D47</f>
        <v>0</v>
      </c>
      <c r="AM50" s="215"/>
      <c r="AN50" s="216"/>
      <c r="AO50" s="217"/>
      <c r="AP50" s="211"/>
      <c r="AQ50" s="212"/>
    </row>
    <row r="51" spans="1:43" ht="19.5" customHeight="1">
      <c r="A51" s="191">
        <v>10</v>
      </c>
      <c r="B51" s="191"/>
      <c r="C51" s="185"/>
      <c r="D51" s="172">
        <f t="shared" ref="D51" si="23">IF(C51="1割",0.9,IF(C51="2割",0.8,IF(C51="3割",0.7,0)))</f>
        <v>0</v>
      </c>
      <c r="E51" s="64" t="s">
        <v>19</v>
      </c>
      <c r="F51" s="101"/>
      <c r="G51" s="65"/>
      <c r="H51" s="101"/>
      <c r="I51" s="65"/>
      <c r="J51" s="101"/>
      <c r="K51" s="65"/>
      <c r="L51" s="101"/>
      <c r="M51" s="65"/>
      <c r="N51" s="101"/>
      <c r="O51" s="65"/>
      <c r="P51" s="101"/>
      <c r="Q51" s="65"/>
      <c r="R51" s="101"/>
      <c r="S51" s="65"/>
      <c r="T51" s="101"/>
      <c r="U51" s="65"/>
      <c r="V51" s="101"/>
      <c r="W51" s="65"/>
      <c r="X51" s="101"/>
      <c r="Y51" s="65"/>
      <c r="Z51" s="101"/>
      <c r="AA51" s="65"/>
      <c r="AB51" s="101"/>
      <c r="AC51" s="65"/>
      <c r="AD51" s="101"/>
      <c r="AE51" s="80"/>
      <c r="AF51" s="101"/>
      <c r="AG51" s="80"/>
      <c r="AH51" s="101"/>
      <c r="AI51" s="80"/>
      <c r="AJ51" s="101"/>
      <c r="AK51" s="81">
        <f>COUNTA(F51:AJ51)</f>
        <v>0</v>
      </c>
      <c r="AL51" s="155">
        <f>AK51*3000*D51</f>
        <v>0</v>
      </c>
      <c r="AM51" s="213">
        <f>AL51+AL52+AL53+AL54</f>
        <v>0</v>
      </c>
      <c r="AN51" s="216" t="str">
        <f t="shared" ref="AN51" si="24">IF(ISERROR(AO51-AM51),"",AO51-AM51)</f>
        <v/>
      </c>
      <c r="AO51" s="217" t="str">
        <f t="shared" ref="AO51" si="25">IF(C51="","",IF(C51="1割",AM51/0.9,IF(C51="2割",AM51/0.8,IF(C51="3割",AM51/0.7))))</f>
        <v/>
      </c>
      <c r="AP51" s="207"/>
      <c r="AQ51" s="208"/>
    </row>
    <row r="52" spans="1:43" ht="19.5" customHeight="1">
      <c r="A52" s="186"/>
      <c r="B52" s="186"/>
      <c r="C52" s="186"/>
      <c r="D52" s="173"/>
      <c r="E52" s="66" t="s">
        <v>20</v>
      </c>
      <c r="F52" s="102"/>
      <c r="G52" s="67"/>
      <c r="H52" s="102"/>
      <c r="I52" s="67"/>
      <c r="J52" s="102"/>
      <c r="K52" s="67"/>
      <c r="L52" s="102"/>
      <c r="M52" s="67"/>
      <c r="N52" s="102"/>
      <c r="O52" s="67"/>
      <c r="P52" s="102"/>
      <c r="Q52" s="67"/>
      <c r="R52" s="102"/>
      <c r="S52" s="67"/>
      <c r="T52" s="102"/>
      <c r="U52" s="67"/>
      <c r="V52" s="102"/>
      <c r="W52" s="67"/>
      <c r="X52" s="102"/>
      <c r="Y52" s="67"/>
      <c r="Z52" s="102"/>
      <c r="AA52" s="67"/>
      <c r="AB52" s="102"/>
      <c r="AC52" s="67"/>
      <c r="AD52" s="102"/>
      <c r="AE52" s="82"/>
      <c r="AF52" s="102"/>
      <c r="AG52" s="82"/>
      <c r="AH52" s="102"/>
      <c r="AI52" s="82"/>
      <c r="AJ52" s="102"/>
      <c r="AK52" s="83">
        <f>COUNTA(F52:AJ52)</f>
        <v>0</v>
      </c>
      <c r="AL52" s="156">
        <f>AK52*2800*D51</f>
        <v>0</v>
      </c>
      <c r="AM52" s="214"/>
      <c r="AN52" s="216"/>
      <c r="AO52" s="217"/>
      <c r="AP52" s="209"/>
      <c r="AQ52" s="210"/>
    </row>
    <row r="53" spans="1:43" ht="19.5" customHeight="1">
      <c r="A53" s="186"/>
      <c r="B53" s="186"/>
      <c r="C53" s="186"/>
      <c r="D53" s="173"/>
      <c r="E53" s="132" t="s">
        <v>6</v>
      </c>
      <c r="F53" s="133"/>
      <c r="G53" s="134"/>
      <c r="H53" s="133"/>
      <c r="I53" s="134"/>
      <c r="J53" s="133"/>
      <c r="K53" s="134"/>
      <c r="L53" s="133"/>
      <c r="M53" s="134"/>
      <c r="N53" s="133"/>
      <c r="O53" s="134"/>
      <c r="P53" s="133"/>
      <c r="Q53" s="134"/>
      <c r="R53" s="133"/>
      <c r="S53" s="134"/>
      <c r="T53" s="133"/>
      <c r="U53" s="134"/>
      <c r="V53" s="133"/>
      <c r="W53" s="134"/>
      <c r="X53" s="133"/>
      <c r="Y53" s="134"/>
      <c r="Z53" s="133"/>
      <c r="AA53" s="134"/>
      <c r="AB53" s="133"/>
      <c r="AC53" s="134"/>
      <c r="AD53" s="133"/>
      <c r="AE53" s="135"/>
      <c r="AF53" s="133"/>
      <c r="AG53" s="135"/>
      <c r="AH53" s="133"/>
      <c r="AI53" s="135"/>
      <c r="AJ53" s="133"/>
      <c r="AK53" s="83">
        <f>COUNTA(F53:AJ53)</f>
        <v>0</v>
      </c>
      <c r="AL53" s="159">
        <f>AK53*200*D51</f>
        <v>0</v>
      </c>
      <c r="AM53" s="214"/>
      <c r="AN53" s="216"/>
      <c r="AO53" s="217"/>
      <c r="AP53" s="209"/>
      <c r="AQ53" s="210"/>
    </row>
    <row r="54" spans="1:43" ht="19.5" customHeight="1" thickBot="1">
      <c r="A54" s="187"/>
      <c r="B54" s="187"/>
      <c r="C54" s="187"/>
      <c r="D54" s="174"/>
      <c r="E54" s="136" t="s">
        <v>90</v>
      </c>
      <c r="F54" s="137"/>
      <c r="G54" s="138"/>
      <c r="H54" s="137"/>
      <c r="I54" s="138"/>
      <c r="J54" s="137"/>
      <c r="K54" s="138"/>
      <c r="L54" s="137"/>
      <c r="M54" s="138"/>
      <c r="N54" s="137"/>
      <c r="O54" s="138"/>
      <c r="P54" s="137"/>
      <c r="Q54" s="138"/>
      <c r="R54" s="137"/>
      <c r="S54" s="138"/>
      <c r="T54" s="137"/>
      <c r="U54" s="138"/>
      <c r="V54" s="137"/>
      <c r="W54" s="138"/>
      <c r="X54" s="137"/>
      <c r="Y54" s="138"/>
      <c r="Z54" s="137"/>
      <c r="AA54" s="138"/>
      <c r="AB54" s="137"/>
      <c r="AC54" s="138"/>
      <c r="AD54" s="137"/>
      <c r="AE54" s="139"/>
      <c r="AF54" s="137"/>
      <c r="AG54" s="139"/>
      <c r="AH54" s="137"/>
      <c r="AI54" s="139"/>
      <c r="AJ54" s="137"/>
      <c r="AK54" s="84">
        <f>COUNTA(F54:AJ54)</f>
        <v>0</v>
      </c>
      <c r="AL54" s="158">
        <f>AK54*200*D51</f>
        <v>0</v>
      </c>
      <c r="AM54" s="215"/>
      <c r="AN54" s="216"/>
      <c r="AO54" s="217"/>
      <c r="AP54" s="211"/>
      <c r="AQ54" s="212"/>
    </row>
    <row r="55" spans="1:43" ht="20.100000000000001" customHeight="1" thickBo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43" ht="19.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Z56" s="68"/>
      <c r="AI56" s="85"/>
      <c r="AJ56" s="218"/>
      <c r="AK56" s="218"/>
      <c r="AL56" s="218"/>
      <c r="AM56" s="223" t="s">
        <v>106</v>
      </c>
      <c r="AN56" s="221"/>
      <c r="AO56" s="221">
        <f>SUM(AM15:AM54)</f>
        <v>0</v>
      </c>
      <c r="AP56" s="219" t="s">
        <v>18</v>
      </c>
    </row>
    <row r="57" spans="1:43" ht="19.5" customHeight="1" thickBot="1">
      <c r="B57" s="69"/>
      <c r="Z57" s="70"/>
      <c r="AI57" s="85"/>
      <c r="AJ57" s="218"/>
      <c r="AK57" s="218"/>
      <c r="AL57" s="218"/>
      <c r="AM57" s="224"/>
      <c r="AN57" s="222"/>
      <c r="AO57" s="222"/>
      <c r="AP57" s="220"/>
    </row>
    <row r="58" spans="1:43" ht="20.100000000000001" customHeight="1">
      <c r="B58" s="69"/>
      <c r="V58" s="71"/>
      <c r="W58" s="71"/>
      <c r="X58" s="70"/>
      <c r="Y58" s="71"/>
      <c r="Z58" s="70"/>
    </row>
  </sheetData>
  <mergeCells count="126">
    <mergeCell ref="B39:B42"/>
    <mergeCell ref="C39:C42"/>
    <mergeCell ref="AM39:AM42"/>
    <mergeCell ref="AP39:AQ42"/>
    <mergeCell ref="AP47:AQ50"/>
    <mergeCell ref="AP51:AQ54"/>
    <mergeCell ref="AJ56:AK57"/>
    <mergeCell ref="AP56:AP57"/>
    <mergeCell ref="AL56:AL57"/>
    <mergeCell ref="AP43:AQ46"/>
    <mergeCell ref="D39:D42"/>
    <mergeCell ref="D43:D46"/>
    <mergeCell ref="D47:D50"/>
    <mergeCell ref="D51:D54"/>
    <mergeCell ref="AN43:AN46"/>
    <mergeCell ref="AO43:AO46"/>
    <mergeCell ref="AN47:AN50"/>
    <mergeCell ref="AO47:AO50"/>
    <mergeCell ref="AN51:AN54"/>
    <mergeCell ref="AO51:AO54"/>
    <mergeCell ref="AO56:AO57"/>
    <mergeCell ref="AM56:AN57"/>
    <mergeCell ref="A39:A42"/>
    <mergeCell ref="A27:A30"/>
    <mergeCell ref="B27:B30"/>
    <mergeCell ref="A35:A38"/>
    <mergeCell ref="B35:B38"/>
    <mergeCell ref="C35:C38"/>
    <mergeCell ref="AM35:AM38"/>
    <mergeCell ref="AP35:AQ38"/>
    <mergeCell ref="D35:D38"/>
    <mergeCell ref="A31:A34"/>
    <mergeCell ref="B31:B34"/>
    <mergeCell ref="C31:C34"/>
    <mergeCell ref="AM31:AM34"/>
    <mergeCell ref="AP31:AQ34"/>
    <mergeCell ref="AM27:AM30"/>
    <mergeCell ref="AP27:AQ30"/>
    <mergeCell ref="AN27:AN30"/>
    <mergeCell ref="AO27:AO30"/>
    <mergeCell ref="AN31:AN34"/>
    <mergeCell ref="AO31:AO34"/>
    <mergeCell ref="AN35:AN38"/>
    <mergeCell ref="AO35:AO38"/>
    <mergeCell ref="AN39:AN42"/>
    <mergeCell ref="AO39:AO42"/>
    <mergeCell ref="A51:A54"/>
    <mergeCell ref="B51:B54"/>
    <mergeCell ref="C51:C54"/>
    <mergeCell ref="AM51:AM54"/>
    <mergeCell ref="A47:A50"/>
    <mergeCell ref="B47:B50"/>
    <mergeCell ref="C47:C50"/>
    <mergeCell ref="AM47:AM50"/>
    <mergeCell ref="A43:A46"/>
    <mergeCell ref="B43:B46"/>
    <mergeCell ref="C43:C46"/>
    <mergeCell ref="AM43:AM46"/>
    <mergeCell ref="AP14:AQ14"/>
    <mergeCell ref="A15:A18"/>
    <mergeCell ref="B15:B18"/>
    <mergeCell ref="C15:C18"/>
    <mergeCell ref="AP15:AQ18"/>
    <mergeCell ref="AM15:AM18"/>
    <mergeCell ref="AP19:AQ22"/>
    <mergeCell ref="A23:A26"/>
    <mergeCell ref="B23:B26"/>
    <mergeCell ref="C23:C26"/>
    <mergeCell ref="AM23:AM26"/>
    <mergeCell ref="AP23:AQ26"/>
    <mergeCell ref="A19:A22"/>
    <mergeCell ref="AM19:AM22"/>
    <mergeCell ref="AN15:AN18"/>
    <mergeCell ref="AO15:AO18"/>
    <mergeCell ref="AN19:AN22"/>
    <mergeCell ref="AO19:AO22"/>
    <mergeCell ref="AN23:AN26"/>
    <mergeCell ref="AO23:AO26"/>
    <mergeCell ref="K1:Y1"/>
    <mergeCell ref="Z1:AB1"/>
    <mergeCell ref="AC1:AD1"/>
    <mergeCell ref="AF1:AG1"/>
    <mergeCell ref="B19:B22"/>
    <mergeCell ref="C19:C22"/>
    <mergeCell ref="B8:B9"/>
    <mergeCell ref="E8:I8"/>
    <mergeCell ref="J8:N8"/>
    <mergeCell ref="E9:I9"/>
    <mergeCell ref="J9:N9"/>
    <mergeCell ref="O9:S9"/>
    <mergeCell ref="T9:X9"/>
    <mergeCell ref="O6:S6"/>
    <mergeCell ref="T6:X6"/>
    <mergeCell ref="O7:S7"/>
    <mergeCell ref="AA10:AD11"/>
    <mergeCell ref="AE10:AM11"/>
    <mergeCell ref="B10:B11"/>
    <mergeCell ref="E10:I10"/>
    <mergeCell ref="J5:N5"/>
    <mergeCell ref="B3:X3"/>
    <mergeCell ref="B4:C5"/>
    <mergeCell ref="E4:I5"/>
    <mergeCell ref="J4:X4"/>
    <mergeCell ref="O5:S5"/>
    <mergeCell ref="T5:X5"/>
    <mergeCell ref="D23:D26"/>
    <mergeCell ref="D27:D30"/>
    <mergeCell ref="D31:D34"/>
    <mergeCell ref="B6:B7"/>
    <mergeCell ref="E6:I6"/>
    <mergeCell ref="J6:N6"/>
    <mergeCell ref="E7:I7"/>
    <mergeCell ref="J7:N7"/>
    <mergeCell ref="T7:X7"/>
    <mergeCell ref="O8:S8"/>
    <mergeCell ref="T8:X8"/>
    <mergeCell ref="C27:C30"/>
    <mergeCell ref="J10:N10"/>
    <mergeCell ref="O10:S10"/>
    <mergeCell ref="T10:X10"/>
    <mergeCell ref="E11:I11"/>
    <mergeCell ref="J11:N11"/>
    <mergeCell ref="O11:S11"/>
    <mergeCell ref="T11:X11"/>
    <mergeCell ref="D15:D18"/>
    <mergeCell ref="D19:D22"/>
  </mergeCells>
  <phoneticPr fontId="1"/>
  <dataValidations count="1">
    <dataValidation type="list" allowBlank="1" showInputMessage="1" showErrorMessage="1" sqref="C15:C54">
      <formula1>"1割,2割,3割"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Zeros="0" view="pageBreakPreview" topLeftCell="A16" zoomScale="80" zoomScaleNormal="100" zoomScaleSheetLayoutView="80" workbookViewId="0">
      <selection activeCell="F31" sqref="F31"/>
    </sheetView>
  </sheetViews>
  <sheetFormatPr defaultRowHeight="13.5"/>
  <cols>
    <col min="1" max="1" width="6.125" bestFit="1" customWidth="1"/>
    <col min="2" max="2" width="15.625" customWidth="1"/>
    <col min="3" max="3" width="12.5" customWidth="1"/>
    <col min="4" max="4" width="8.75" customWidth="1"/>
    <col min="5" max="5" width="13.875" customWidth="1"/>
    <col min="6" max="6" width="8.75" customWidth="1"/>
    <col min="7" max="7" width="13.875" customWidth="1"/>
    <col min="8" max="8" width="8.75" customWidth="1"/>
    <col min="9" max="9" width="13.625" customWidth="1"/>
    <col min="10" max="10" width="8.875" customWidth="1"/>
    <col min="11" max="11" width="13.625" customWidth="1"/>
    <col min="12" max="15" width="13.75" customWidth="1"/>
  </cols>
  <sheetData>
    <row r="1" spans="1:15" ht="18.75">
      <c r="B1" s="5" t="s">
        <v>34</v>
      </c>
    </row>
    <row r="2" spans="1:15" ht="18.75">
      <c r="B2" s="5"/>
    </row>
    <row r="3" spans="1:15" ht="17.25">
      <c r="B3" s="6"/>
      <c r="J3" s="142"/>
      <c r="K3" s="18" t="s">
        <v>53</v>
      </c>
      <c r="L3" s="227">
        <f>①実績記録票!AE10</f>
        <v>0</v>
      </c>
      <c r="M3" s="227"/>
      <c r="N3" s="227"/>
      <c r="O3" s="17"/>
    </row>
    <row r="5" spans="1:15" ht="20.100000000000001" customHeight="1">
      <c r="A5" s="229"/>
      <c r="B5" s="225" t="s">
        <v>35</v>
      </c>
      <c r="C5" s="225" t="s">
        <v>9</v>
      </c>
      <c r="D5" s="225" t="s">
        <v>36</v>
      </c>
      <c r="E5" s="225"/>
      <c r="F5" s="225" t="s">
        <v>37</v>
      </c>
      <c r="G5" s="225"/>
      <c r="H5" s="230" t="s">
        <v>38</v>
      </c>
      <c r="I5" s="231"/>
      <c r="J5" s="233" t="s">
        <v>98</v>
      </c>
      <c r="K5" s="234"/>
      <c r="L5" s="225" t="s">
        <v>39</v>
      </c>
      <c r="M5" s="225" t="s">
        <v>40</v>
      </c>
      <c r="N5" s="232" t="s">
        <v>41</v>
      </c>
      <c r="O5" s="225" t="s">
        <v>42</v>
      </c>
    </row>
    <row r="6" spans="1:15" ht="20.100000000000001" customHeight="1">
      <c r="A6" s="229"/>
      <c r="B6" s="225"/>
      <c r="C6" s="225"/>
      <c r="D6" s="7" t="s">
        <v>1</v>
      </c>
      <c r="E6" s="143" t="s">
        <v>43</v>
      </c>
      <c r="F6" s="7" t="s">
        <v>1</v>
      </c>
      <c r="G6" s="143" t="s">
        <v>43</v>
      </c>
      <c r="H6" s="7" t="s">
        <v>1</v>
      </c>
      <c r="I6" s="7" t="s">
        <v>44</v>
      </c>
      <c r="J6" s="126" t="s">
        <v>1</v>
      </c>
      <c r="K6" s="126" t="s">
        <v>44</v>
      </c>
      <c r="L6" s="225"/>
      <c r="M6" s="225"/>
      <c r="N6" s="225"/>
      <c r="O6" s="225"/>
    </row>
    <row r="7" spans="1:15" ht="24.95" customHeight="1">
      <c r="A7" s="8">
        <v>1</v>
      </c>
      <c r="B7" s="9">
        <f>①実績記録票!B15</f>
        <v>0</v>
      </c>
      <c r="C7" s="36">
        <f>①実績記録票!C15</f>
        <v>0</v>
      </c>
      <c r="D7" s="37">
        <f>①実績記録票!AK15</f>
        <v>0</v>
      </c>
      <c r="E7" s="37">
        <f t="shared" ref="E7:E26" si="0">D7*3000</f>
        <v>0</v>
      </c>
      <c r="F7" s="37">
        <f>①実績記録票!AK16</f>
        <v>0</v>
      </c>
      <c r="G7" s="161">
        <f t="shared" ref="G7:G26" si="1">F7*2800</f>
        <v>0</v>
      </c>
      <c r="H7" s="37">
        <f>①実績記録票!AK17</f>
        <v>0</v>
      </c>
      <c r="I7" s="161">
        <f t="shared" ref="I7:I26" si="2">H7*200</f>
        <v>0</v>
      </c>
      <c r="J7" s="37">
        <f>①実績記録票!AK18</f>
        <v>0</v>
      </c>
      <c r="K7" s="37">
        <f t="shared" ref="K7:K26" si="3">J7*200</f>
        <v>0</v>
      </c>
      <c r="L7" s="161">
        <f t="shared" ref="L7:L26" si="4">E7+G7+I7+K7</f>
        <v>0</v>
      </c>
      <c r="M7" s="161">
        <f>L7-①実績記録票!AM15</f>
        <v>0</v>
      </c>
      <c r="N7" s="161">
        <f t="shared" ref="N7:N26" si="5">L7-M7</f>
        <v>0</v>
      </c>
      <c r="O7" s="8"/>
    </row>
    <row r="8" spans="1:15" ht="24.95" customHeight="1">
      <c r="A8" s="8">
        <v>2</v>
      </c>
      <c r="B8" s="9">
        <f>①実績記録票!B19</f>
        <v>0</v>
      </c>
      <c r="C8" s="15">
        <f>①実績記録票!C19</f>
        <v>0</v>
      </c>
      <c r="D8" s="37">
        <f>①実績記録票!AK19</f>
        <v>0</v>
      </c>
      <c r="E8" s="37">
        <f t="shared" si="0"/>
        <v>0</v>
      </c>
      <c r="F8" s="37">
        <f>①実績記録票!AK20</f>
        <v>0</v>
      </c>
      <c r="G8" s="161">
        <f t="shared" si="1"/>
        <v>0</v>
      </c>
      <c r="H8" s="37">
        <f>①実績記録票!AK21</f>
        <v>0</v>
      </c>
      <c r="I8" s="161">
        <f t="shared" si="2"/>
        <v>0</v>
      </c>
      <c r="J8" s="37">
        <f>①実績記録票!AK22</f>
        <v>0</v>
      </c>
      <c r="K8" s="37">
        <f t="shared" si="3"/>
        <v>0</v>
      </c>
      <c r="L8" s="161">
        <f t="shared" si="4"/>
        <v>0</v>
      </c>
      <c r="M8" s="161">
        <f>L8-①実績記録票!AM19</f>
        <v>0</v>
      </c>
      <c r="N8" s="161">
        <f t="shared" si="5"/>
        <v>0</v>
      </c>
      <c r="O8" s="8"/>
    </row>
    <row r="9" spans="1:15" ht="24.95" customHeight="1">
      <c r="A9" s="8">
        <v>3</v>
      </c>
      <c r="B9" s="9">
        <f>①実績記録票!B23</f>
        <v>0</v>
      </c>
      <c r="C9" s="15">
        <f>①実績記録票!C23</f>
        <v>0</v>
      </c>
      <c r="D9" s="37">
        <f>①実績記録票!AK23</f>
        <v>0</v>
      </c>
      <c r="E9" s="37">
        <f t="shared" si="0"/>
        <v>0</v>
      </c>
      <c r="F9" s="37">
        <f>①実績記録票!AK24</f>
        <v>0</v>
      </c>
      <c r="G9" s="161">
        <f t="shared" si="1"/>
        <v>0</v>
      </c>
      <c r="H9" s="37">
        <f>①実績記録票!AK25</f>
        <v>0</v>
      </c>
      <c r="I9" s="161">
        <f t="shared" si="2"/>
        <v>0</v>
      </c>
      <c r="J9" s="37">
        <f>①実績記録票!AK26</f>
        <v>0</v>
      </c>
      <c r="K9" s="37">
        <f t="shared" si="3"/>
        <v>0</v>
      </c>
      <c r="L9" s="161">
        <f t="shared" si="4"/>
        <v>0</v>
      </c>
      <c r="M9" s="161">
        <f>L9-①実績記録票!AM23</f>
        <v>0</v>
      </c>
      <c r="N9" s="161">
        <f t="shared" si="5"/>
        <v>0</v>
      </c>
      <c r="O9" s="8"/>
    </row>
    <row r="10" spans="1:15" ht="24.95" customHeight="1">
      <c r="A10" s="8">
        <v>4</v>
      </c>
      <c r="B10" s="9">
        <f>①実績記録票!B27</f>
        <v>0</v>
      </c>
      <c r="C10" s="15">
        <f>①実績記録票!C27</f>
        <v>0</v>
      </c>
      <c r="D10" s="37">
        <f>①実績記録票!AK27</f>
        <v>0</v>
      </c>
      <c r="E10" s="37">
        <f t="shared" si="0"/>
        <v>0</v>
      </c>
      <c r="F10" s="37">
        <f>①実績記録票!AK28</f>
        <v>0</v>
      </c>
      <c r="G10" s="161">
        <f t="shared" si="1"/>
        <v>0</v>
      </c>
      <c r="H10" s="37">
        <f>①実績記録票!AK29</f>
        <v>0</v>
      </c>
      <c r="I10" s="161">
        <f t="shared" si="2"/>
        <v>0</v>
      </c>
      <c r="J10" s="37">
        <f>①実績記録票!AK30</f>
        <v>0</v>
      </c>
      <c r="K10" s="37">
        <f t="shared" si="3"/>
        <v>0</v>
      </c>
      <c r="L10" s="161">
        <f t="shared" si="4"/>
        <v>0</v>
      </c>
      <c r="M10" s="161">
        <f>L10-①実績記録票!AM27</f>
        <v>0</v>
      </c>
      <c r="N10" s="161">
        <f t="shared" si="5"/>
        <v>0</v>
      </c>
      <c r="O10" s="8"/>
    </row>
    <row r="11" spans="1:15" ht="24.95" customHeight="1">
      <c r="A11" s="8">
        <v>5</v>
      </c>
      <c r="B11" s="9">
        <f>①実績記録票!B31</f>
        <v>0</v>
      </c>
      <c r="C11" s="15">
        <f>①実績記録票!C31</f>
        <v>0</v>
      </c>
      <c r="D11" s="37">
        <f>①実績記録票!AK31</f>
        <v>0</v>
      </c>
      <c r="E11" s="37">
        <f t="shared" si="0"/>
        <v>0</v>
      </c>
      <c r="F11" s="37">
        <f>①実績記録票!AK32</f>
        <v>0</v>
      </c>
      <c r="G11" s="161">
        <f t="shared" si="1"/>
        <v>0</v>
      </c>
      <c r="H11" s="37">
        <f>①実績記録票!AK33</f>
        <v>0</v>
      </c>
      <c r="I11" s="161">
        <f t="shared" si="2"/>
        <v>0</v>
      </c>
      <c r="J11" s="37">
        <f>①実績記録票!AK34</f>
        <v>0</v>
      </c>
      <c r="K11" s="37">
        <f t="shared" si="3"/>
        <v>0</v>
      </c>
      <c r="L11" s="161">
        <f t="shared" si="4"/>
        <v>0</v>
      </c>
      <c r="M11" s="161">
        <f>L11-①実績記録票!AM31</f>
        <v>0</v>
      </c>
      <c r="N11" s="161">
        <f t="shared" si="5"/>
        <v>0</v>
      </c>
      <c r="O11" s="8"/>
    </row>
    <row r="12" spans="1:15" ht="24.95" customHeight="1">
      <c r="A12" s="8">
        <v>6</v>
      </c>
      <c r="B12" s="9">
        <f>①実績記録票!B35</f>
        <v>0</v>
      </c>
      <c r="C12" s="15">
        <f>①実績記録票!C35</f>
        <v>0</v>
      </c>
      <c r="D12" s="37">
        <f>①実績記録票!AK35</f>
        <v>0</v>
      </c>
      <c r="E12" s="37">
        <f t="shared" si="0"/>
        <v>0</v>
      </c>
      <c r="F12" s="37">
        <f>①実績記録票!AK36</f>
        <v>0</v>
      </c>
      <c r="G12" s="161">
        <f t="shared" si="1"/>
        <v>0</v>
      </c>
      <c r="H12" s="37">
        <f>①実績記録票!AK37</f>
        <v>0</v>
      </c>
      <c r="I12" s="161">
        <f t="shared" si="2"/>
        <v>0</v>
      </c>
      <c r="J12" s="37">
        <f>①実績記録票!AK38</f>
        <v>0</v>
      </c>
      <c r="K12" s="37">
        <f t="shared" si="3"/>
        <v>0</v>
      </c>
      <c r="L12" s="161">
        <f t="shared" si="4"/>
        <v>0</v>
      </c>
      <c r="M12" s="161">
        <f>L12-①実績記録票!AM35</f>
        <v>0</v>
      </c>
      <c r="N12" s="161">
        <f t="shared" si="5"/>
        <v>0</v>
      </c>
      <c r="O12" s="8"/>
    </row>
    <row r="13" spans="1:15" ht="24.95" customHeight="1">
      <c r="A13" s="8">
        <v>7</v>
      </c>
      <c r="B13" s="9">
        <f>①実績記録票!B39</f>
        <v>0</v>
      </c>
      <c r="C13" s="15">
        <f>①実績記録票!C39</f>
        <v>0</v>
      </c>
      <c r="D13" s="37">
        <f>①実績記録票!AK39</f>
        <v>0</v>
      </c>
      <c r="E13" s="37">
        <f t="shared" si="0"/>
        <v>0</v>
      </c>
      <c r="F13" s="37">
        <f>①実績記録票!AK40</f>
        <v>0</v>
      </c>
      <c r="G13" s="161">
        <f t="shared" si="1"/>
        <v>0</v>
      </c>
      <c r="H13" s="37">
        <f>①実績記録票!AK41</f>
        <v>0</v>
      </c>
      <c r="I13" s="161">
        <f t="shared" si="2"/>
        <v>0</v>
      </c>
      <c r="J13" s="37">
        <f>①実績記録票!AK42</f>
        <v>0</v>
      </c>
      <c r="K13" s="37">
        <f t="shared" si="3"/>
        <v>0</v>
      </c>
      <c r="L13" s="161">
        <f t="shared" si="4"/>
        <v>0</v>
      </c>
      <c r="M13" s="161">
        <f>L13-①実績記録票!AM39</f>
        <v>0</v>
      </c>
      <c r="N13" s="161">
        <f t="shared" si="5"/>
        <v>0</v>
      </c>
      <c r="O13" s="8"/>
    </row>
    <row r="14" spans="1:15" ht="24.95" customHeight="1">
      <c r="A14" s="8">
        <v>8</v>
      </c>
      <c r="B14" s="9">
        <f>①実績記録票!B43</f>
        <v>0</v>
      </c>
      <c r="C14" s="15">
        <f>①実績記録票!C43</f>
        <v>0</v>
      </c>
      <c r="D14" s="37">
        <f>①実績記録票!AK43</f>
        <v>0</v>
      </c>
      <c r="E14" s="37">
        <f t="shared" si="0"/>
        <v>0</v>
      </c>
      <c r="F14" s="37">
        <f>①実績記録票!AK44</f>
        <v>0</v>
      </c>
      <c r="G14" s="161">
        <f t="shared" si="1"/>
        <v>0</v>
      </c>
      <c r="H14" s="37">
        <f>①実績記録票!AK45</f>
        <v>0</v>
      </c>
      <c r="I14" s="161">
        <f t="shared" si="2"/>
        <v>0</v>
      </c>
      <c r="J14" s="37">
        <f>①実績記録票!AK46</f>
        <v>0</v>
      </c>
      <c r="K14" s="37">
        <f t="shared" si="3"/>
        <v>0</v>
      </c>
      <c r="L14" s="161">
        <f t="shared" si="4"/>
        <v>0</v>
      </c>
      <c r="M14" s="161">
        <f>L14-①実績記録票!AM43</f>
        <v>0</v>
      </c>
      <c r="N14" s="161">
        <f t="shared" si="5"/>
        <v>0</v>
      </c>
      <c r="O14" s="8"/>
    </row>
    <row r="15" spans="1:15" ht="24.95" customHeight="1">
      <c r="A15" s="8">
        <v>9</v>
      </c>
      <c r="B15" s="9">
        <f>①実績記録票!B47</f>
        <v>0</v>
      </c>
      <c r="C15" s="15">
        <f>①実績記録票!C47</f>
        <v>0</v>
      </c>
      <c r="D15" s="37">
        <f>①実績記録票!AK47</f>
        <v>0</v>
      </c>
      <c r="E15" s="37">
        <f t="shared" si="0"/>
        <v>0</v>
      </c>
      <c r="F15" s="37">
        <f>①実績記録票!AK48</f>
        <v>0</v>
      </c>
      <c r="G15" s="161">
        <f t="shared" si="1"/>
        <v>0</v>
      </c>
      <c r="H15" s="37">
        <f>①実績記録票!AK49</f>
        <v>0</v>
      </c>
      <c r="I15" s="161">
        <f t="shared" si="2"/>
        <v>0</v>
      </c>
      <c r="J15" s="37">
        <f>①実績記録票!AK50</f>
        <v>0</v>
      </c>
      <c r="K15" s="37">
        <f t="shared" si="3"/>
        <v>0</v>
      </c>
      <c r="L15" s="161">
        <f t="shared" si="4"/>
        <v>0</v>
      </c>
      <c r="M15" s="161">
        <f>L15-①実績記録票!AM47</f>
        <v>0</v>
      </c>
      <c r="N15" s="161">
        <f t="shared" si="5"/>
        <v>0</v>
      </c>
      <c r="O15" s="8"/>
    </row>
    <row r="16" spans="1:15" ht="24.95" customHeight="1">
      <c r="A16" s="8">
        <v>10</v>
      </c>
      <c r="B16" s="9">
        <f>①実績記録票!B51</f>
        <v>0</v>
      </c>
      <c r="C16" s="15">
        <f>①実績記録票!C51</f>
        <v>0</v>
      </c>
      <c r="D16" s="37">
        <f>①実績記録票!AK51</f>
        <v>0</v>
      </c>
      <c r="E16" s="37">
        <f t="shared" si="0"/>
        <v>0</v>
      </c>
      <c r="F16" s="37">
        <f>①実績記録票!AK52</f>
        <v>0</v>
      </c>
      <c r="G16" s="161">
        <f t="shared" si="1"/>
        <v>0</v>
      </c>
      <c r="H16" s="37">
        <f>①実績記録票!AK53</f>
        <v>0</v>
      </c>
      <c r="I16" s="161">
        <f t="shared" si="2"/>
        <v>0</v>
      </c>
      <c r="J16" s="37">
        <f>①実績記録票!AK54</f>
        <v>0</v>
      </c>
      <c r="K16" s="37">
        <f t="shared" si="3"/>
        <v>0</v>
      </c>
      <c r="L16" s="161">
        <f t="shared" si="4"/>
        <v>0</v>
      </c>
      <c r="M16" s="161">
        <f>L16-①実績記録票!AM51</f>
        <v>0</v>
      </c>
      <c r="N16" s="161">
        <f t="shared" si="5"/>
        <v>0</v>
      </c>
      <c r="O16" s="8"/>
    </row>
    <row r="17" spans="1:15" ht="24.95" customHeight="1">
      <c r="A17" s="8">
        <v>11</v>
      </c>
      <c r="B17" s="118">
        <f>'①-2実績記録票 (2枚目)'!B15</f>
        <v>0</v>
      </c>
      <c r="C17" s="15">
        <f>'①-2実績記録票 (2枚目)'!C15</f>
        <v>0</v>
      </c>
      <c r="D17" s="38">
        <f>'①-2実績記録票 (2枚目)'!AK15</f>
        <v>0</v>
      </c>
      <c r="E17" s="160">
        <f t="shared" si="0"/>
        <v>0</v>
      </c>
      <c r="F17" s="38">
        <f>'①-2実績記録票 (2枚目)'!AK16</f>
        <v>0</v>
      </c>
      <c r="G17" s="161">
        <f t="shared" si="1"/>
        <v>0</v>
      </c>
      <c r="H17" s="38">
        <f>'①-2実績記録票 (2枚目)'!AK17</f>
        <v>0</v>
      </c>
      <c r="I17" s="161">
        <f t="shared" si="2"/>
        <v>0</v>
      </c>
      <c r="J17" s="38">
        <f>'①-2実績記録票 (2枚目)'!AK18</f>
        <v>0</v>
      </c>
      <c r="K17" s="37">
        <f t="shared" si="3"/>
        <v>0</v>
      </c>
      <c r="L17" s="161">
        <f t="shared" si="4"/>
        <v>0</v>
      </c>
      <c r="M17" s="161">
        <f>L17-'①-2実績記録票 (2枚目)'!AM15</f>
        <v>0</v>
      </c>
      <c r="N17" s="161">
        <f t="shared" si="5"/>
        <v>0</v>
      </c>
      <c r="O17" s="8"/>
    </row>
    <row r="18" spans="1:15" ht="24.95" customHeight="1">
      <c r="A18" s="8">
        <v>12</v>
      </c>
      <c r="B18" s="118">
        <f>'①-2実績記録票 (2枚目)'!B19</f>
        <v>0</v>
      </c>
      <c r="C18" s="15">
        <f>'①-2実績記録票 (2枚目)'!C19</f>
        <v>0</v>
      </c>
      <c r="D18" s="38">
        <f>'①-2実績記録票 (2枚目)'!AK19</f>
        <v>0</v>
      </c>
      <c r="E18" s="161">
        <f t="shared" si="0"/>
        <v>0</v>
      </c>
      <c r="F18" s="162">
        <f>'①-2実績記録票 (2枚目)'!AK20</f>
        <v>0</v>
      </c>
      <c r="G18" s="161">
        <f t="shared" si="1"/>
        <v>0</v>
      </c>
      <c r="H18" s="162">
        <f>'①-2実績記録票 (2枚目)'!AK21</f>
        <v>0</v>
      </c>
      <c r="I18" s="161">
        <f t="shared" si="2"/>
        <v>0</v>
      </c>
      <c r="J18" s="162">
        <f>'①-2実績記録票 (2枚目)'!AK22</f>
        <v>0</v>
      </c>
      <c r="K18" s="163">
        <f t="shared" si="3"/>
        <v>0</v>
      </c>
      <c r="L18" s="161">
        <f t="shared" si="4"/>
        <v>0</v>
      </c>
      <c r="M18" s="161">
        <f>L18-'①-2実績記録票 (2枚目)'!AM19</f>
        <v>0</v>
      </c>
      <c r="N18" s="161">
        <f t="shared" si="5"/>
        <v>0</v>
      </c>
      <c r="O18" s="164"/>
    </row>
    <row r="19" spans="1:15" ht="24.95" customHeight="1">
      <c r="A19" s="8">
        <v>13</v>
      </c>
      <c r="B19" s="118">
        <f>'①-2実績記録票 (2枚目)'!B23</f>
        <v>0</v>
      </c>
      <c r="C19" s="15">
        <f>'①-2実績記録票 (2枚目)'!C23</f>
        <v>0</v>
      </c>
      <c r="D19" s="38">
        <f>'①-2実績記録票 (2枚目)'!AK23</f>
        <v>0</v>
      </c>
      <c r="E19" s="161">
        <f t="shared" si="0"/>
        <v>0</v>
      </c>
      <c r="F19" s="162">
        <f>'①-2実績記録票 (2枚目)'!AK24</f>
        <v>0</v>
      </c>
      <c r="G19" s="161">
        <f t="shared" si="1"/>
        <v>0</v>
      </c>
      <c r="H19" s="162">
        <f>'①-2実績記録票 (2枚目)'!AK25</f>
        <v>0</v>
      </c>
      <c r="I19" s="161">
        <f t="shared" si="2"/>
        <v>0</v>
      </c>
      <c r="J19" s="162">
        <f>'①-2実績記録票 (2枚目)'!AK26</f>
        <v>0</v>
      </c>
      <c r="K19" s="163">
        <f t="shared" si="3"/>
        <v>0</v>
      </c>
      <c r="L19" s="161">
        <f t="shared" si="4"/>
        <v>0</v>
      </c>
      <c r="M19" s="161">
        <f>L19-'①-2実績記録票 (2枚目)'!AM23</f>
        <v>0</v>
      </c>
      <c r="N19" s="161">
        <f t="shared" si="5"/>
        <v>0</v>
      </c>
      <c r="O19" s="164"/>
    </row>
    <row r="20" spans="1:15" ht="24.95" customHeight="1">
      <c r="A20" s="8">
        <v>14</v>
      </c>
      <c r="B20" s="118">
        <f>'①-2実績記録票 (2枚目)'!B27</f>
        <v>0</v>
      </c>
      <c r="C20" s="15">
        <f>'①-2実績記録票 (2枚目)'!C27</f>
        <v>0</v>
      </c>
      <c r="D20" s="38">
        <f>'①-2実績記録票 (2枚目)'!AK27</f>
        <v>0</v>
      </c>
      <c r="E20" s="161">
        <f t="shared" si="0"/>
        <v>0</v>
      </c>
      <c r="F20" s="162">
        <f>'①-2実績記録票 (2枚目)'!AK28</f>
        <v>0</v>
      </c>
      <c r="G20" s="161">
        <f t="shared" si="1"/>
        <v>0</v>
      </c>
      <c r="H20" s="162">
        <f>'①-2実績記録票 (2枚目)'!AK29</f>
        <v>0</v>
      </c>
      <c r="I20" s="161">
        <f t="shared" si="2"/>
        <v>0</v>
      </c>
      <c r="J20" s="162">
        <f>'①-2実績記録票 (2枚目)'!AK30</f>
        <v>0</v>
      </c>
      <c r="K20" s="163">
        <f t="shared" si="3"/>
        <v>0</v>
      </c>
      <c r="L20" s="161">
        <f t="shared" si="4"/>
        <v>0</v>
      </c>
      <c r="M20" s="161">
        <f>L20-'①-2実績記録票 (2枚目)'!AM27</f>
        <v>0</v>
      </c>
      <c r="N20" s="161">
        <f t="shared" si="5"/>
        <v>0</v>
      </c>
      <c r="O20" s="164"/>
    </row>
    <row r="21" spans="1:15" ht="24.95" customHeight="1">
      <c r="A21" s="8">
        <v>15</v>
      </c>
      <c r="B21" s="118">
        <f>'①-2実績記録票 (2枚目)'!B31</f>
        <v>0</v>
      </c>
      <c r="C21" s="15">
        <f>'①-2実績記録票 (2枚目)'!C31</f>
        <v>0</v>
      </c>
      <c r="D21" s="38">
        <f>'①-2実績記録票 (2枚目)'!AK31</f>
        <v>0</v>
      </c>
      <c r="E21" s="161">
        <f t="shared" si="0"/>
        <v>0</v>
      </c>
      <c r="F21" s="162">
        <f>'①-2実績記録票 (2枚目)'!AK32</f>
        <v>0</v>
      </c>
      <c r="G21" s="161">
        <f t="shared" si="1"/>
        <v>0</v>
      </c>
      <c r="H21" s="162">
        <f>'①-2実績記録票 (2枚目)'!AK33</f>
        <v>0</v>
      </c>
      <c r="I21" s="161">
        <f t="shared" si="2"/>
        <v>0</v>
      </c>
      <c r="J21" s="162">
        <f>'①-2実績記録票 (2枚目)'!AK34</f>
        <v>0</v>
      </c>
      <c r="K21" s="163">
        <f t="shared" si="3"/>
        <v>0</v>
      </c>
      <c r="L21" s="161">
        <f t="shared" si="4"/>
        <v>0</v>
      </c>
      <c r="M21" s="161">
        <f>L21-'①-2実績記録票 (2枚目)'!AM31</f>
        <v>0</v>
      </c>
      <c r="N21" s="161">
        <f t="shared" si="5"/>
        <v>0</v>
      </c>
      <c r="O21" s="164"/>
    </row>
    <row r="22" spans="1:15" ht="24.95" customHeight="1">
      <c r="A22" s="8">
        <v>16</v>
      </c>
      <c r="B22" s="118">
        <f>'①-2実績記録票 (2枚目)'!B35</f>
        <v>0</v>
      </c>
      <c r="C22" s="15">
        <f>'①-2実績記録票 (2枚目)'!C35</f>
        <v>0</v>
      </c>
      <c r="D22" s="38">
        <f>'①-2実績記録票 (2枚目)'!AK35</f>
        <v>0</v>
      </c>
      <c r="E22" s="161">
        <f t="shared" si="0"/>
        <v>0</v>
      </c>
      <c r="F22" s="162">
        <f>'①-2実績記録票 (2枚目)'!AK36</f>
        <v>0</v>
      </c>
      <c r="G22" s="161">
        <f t="shared" si="1"/>
        <v>0</v>
      </c>
      <c r="H22" s="162">
        <f>'①-2実績記録票 (2枚目)'!AK37</f>
        <v>0</v>
      </c>
      <c r="I22" s="161">
        <f t="shared" si="2"/>
        <v>0</v>
      </c>
      <c r="J22" s="162">
        <f>'①-2実績記録票 (2枚目)'!AK38</f>
        <v>0</v>
      </c>
      <c r="K22" s="163">
        <f t="shared" si="3"/>
        <v>0</v>
      </c>
      <c r="L22" s="161">
        <f t="shared" si="4"/>
        <v>0</v>
      </c>
      <c r="M22" s="161">
        <f>L22-'①-2実績記録票 (2枚目)'!AM35</f>
        <v>0</v>
      </c>
      <c r="N22" s="161">
        <f t="shared" si="5"/>
        <v>0</v>
      </c>
      <c r="O22" s="164"/>
    </row>
    <row r="23" spans="1:15" ht="24.95" customHeight="1">
      <c r="A23" s="8">
        <v>17</v>
      </c>
      <c r="B23" s="118">
        <f>'①-2実績記録票 (2枚目)'!B39</f>
        <v>0</v>
      </c>
      <c r="C23" s="15">
        <f>'①-2実績記録票 (2枚目)'!C39</f>
        <v>0</v>
      </c>
      <c r="D23" s="38">
        <f>'①-2実績記録票 (2枚目)'!AK39</f>
        <v>0</v>
      </c>
      <c r="E23" s="161">
        <f t="shared" si="0"/>
        <v>0</v>
      </c>
      <c r="F23" s="162">
        <f>'①-2実績記録票 (2枚目)'!AK40</f>
        <v>0</v>
      </c>
      <c r="G23" s="161">
        <f t="shared" si="1"/>
        <v>0</v>
      </c>
      <c r="H23" s="162">
        <f>'①-2実績記録票 (2枚目)'!AK41</f>
        <v>0</v>
      </c>
      <c r="I23" s="161">
        <f t="shared" si="2"/>
        <v>0</v>
      </c>
      <c r="J23" s="162">
        <f>'①-2実績記録票 (2枚目)'!AK42</f>
        <v>0</v>
      </c>
      <c r="K23" s="163">
        <f t="shared" si="3"/>
        <v>0</v>
      </c>
      <c r="L23" s="161">
        <f t="shared" si="4"/>
        <v>0</v>
      </c>
      <c r="M23" s="161">
        <f>L23-'①-2実績記録票 (2枚目)'!AM39</f>
        <v>0</v>
      </c>
      <c r="N23" s="161">
        <f t="shared" si="5"/>
        <v>0</v>
      </c>
      <c r="O23" s="164"/>
    </row>
    <row r="24" spans="1:15" ht="24.95" customHeight="1">
      <c r="A24" s="8">
        <v>18</v>
      </c>
      <c r="B24" s="118">
        <f>'①-2実績記録票 (2枚目)'!B43</f>
        <v>0</v>
      </c>
      <c r="C24" s="15">
        <f>'①-2実績記録票 (2枚目)'!C43</f>
        <v>0</v>
      </c>
      <c r="D24" s="38">
        <f>'①-2実績記録票 (2枚目)'!AK43</f>
        <v>0</v>
      </c>
      <c r="E24" s="161">
        <f t="shared" si="0"/>
        <v>0</v>
      </c>
      <c r="F24" s="162">
        <f>'①-2実績記録票 (2枚目)'!AK44</f>
        <v>0</v>
      </c>
      <c r="G24" s="161">
        <f t="shared" si="1"/>
        <v>0</v>
      </c>
      <c r="H24" s="162">
        <f>'①-2実績記録票 (2枚目)'!AK45</f>
        <v>0</v>
      </c>
      <c r="I24" s="161">
        <f t="shared" si="2"/>
        <v>0</v>
      </c>
      <c r="J24" s="162">
        <f>'①-2実績記録票 (2枚目)'!AK46</f>
        <v>0</v>
      </c>
      <c r="K24" s="163">
        <f t="shared" si="3"/>
        <v>0</v>
      </c>
      <c r="L24" s="161">
        <f t="shared" si="4"/>
        <v>0</v>
      </c>
      <c r="M24" s="161">
        <f>L24-'①-2実績記録票 (2枚目)'!AM43</f>
        <v>0</v>
      </c>
      <c r="N24" s="161">
        <f t="shared" si="5"/>
        <v>0</v>
      </c>
      <c r="O24" s="164"/>
    </row>
    <row r="25" spans="1:15" ht="24.95" customHeight="1">
      <c r="A25" s="8">
        <v>19</v>
      </c>
      <c r="B25" s="118">
        <f>'①-2実績記録票 (2枚目)'!B47</f>
        <v>0</v>
      </c>
      <c r="C25" s="15">
        <f>'①-2実績記録票 (2枚目)'!C47</f>
        <v>0</v>
      </c>
      <c r="D25" s="38">
        <f>'①-2実績記録票 (2枚目)'!AK47</f>
        <v>0</v>
      </c>
      <c r="E25" s="161">
        <f t="shared" si="0"/>
        <v>0</v>
      </c>
      <c r="F25" s="162">
        <f>'①-2実績記録票 (2枚目)'!AK48</f>
        <v>0</v>
      </c>
      <c r="G25" s="161">
        <f t="shared" si="1"/>
        <v>0</v>
      </c>
      <c r="H25" s="162">
        <f>'①-2実績記録票 (2枚目)'!AK49</f>
        <v>0</v>
      </c>
      <c r="I25" s="161">
        <f t="shared" si="2"/>
        <v>0</v>
      </c>
      <c r="J25" s="162">
        <f>'①-2実績記録票 (2枚目)'!AK50</f>
        <v>0</v>
      </c>
      <c r="K25" s="163">
        <f t="shared" si="3"/>
        <v>0</v>
      </c>
      <c r="L25" s="161">
        <f t="shared" si="4"/>
        <v>0</v>
      </c>
      <c r="M25" s="161">
        <f>L25-'①-2実績記録票 (2枚目)'!AM47</f>
        <v>0</v>
      </c>
      <c r="N25" s="161">
        <f t="shared" si="5"/>
        <v>0</v>
      </c>
      <c r="O25" s="164"/>
    </row>
    <row r="26" spans="1:15" ht="24.95" customHeight="1">
      <c r="A26" s="8">
        <v>20</v>
      </c>
      <c r="B26" s="118">
        <f>'①-2実績記録票 (2枚目)'!B51</f>
        <v>0</v>
      </c>
      <c r="C26" s="15">
        <f>'①-2実績記録票 (2枚目)'!C51</f>
        <v>0</v>
      </c>
      <c r="D26" s="38">
        <f>'①-2実績記録票 (2枚目)'!AK51</f>
        <v>0</v>
      </c>
      <c r="E26" s="161">
        <f t="shared" si="0"/>
        <v>0</v>
      </c>
      <c r="F26" s="162">
        <f>'①-2実績記録票 (2枚目)'!AK52</f>
        <v>0</v>
      </c>
      <c r="G26" s="161">
        <f t="shared" si="1"/>
        <v>0</v>
      </c>
      <c r="H26" s="162">
        <f>'①-2実績記録票 (2枚目)'!AK53</f>
        <v>0</v>
      </c>
      <c r="I26" s="161">
        <f t="shared" si="2"/>
        <v>0</v>
      </c>
      <c r="J26" s="162">
        <f>'①-2実績記録票 (2枚目)'!AK54</f>
        <v>0</v>
      </c>
      <c r="K26" s="163">
        <f t="shared" si="3"/>
        <v>0</v>
      </c>
      <c r="L26" s="161">
        <f t="shared" si="4"/>
        <v>0</v>
      </c>
      <c r="M26" s="161">
        <f>L26-'①-2実績記録票 (2枚目)'!AM51</f>
        <v>0</v>
      </c>
      <c r="N26" s="161">
        <f t="shared" si="5"/>
        <v>0</v>
      </c>
      <c r="O26" s="164"/>
    </row>
    <row r="27" spans="1:15" ht="24.95" customHeight="1">
      <c r="A27" s="10" t="s">
        <v>3</v>
      </c>
      <c r="B27" s="14">
        <f>COUNTA(①実績記録票!B15:B54)+COUNTA('①-2実績記録票 (2枚目)'!B15:B54)</f>
        <v>0</v>
      </c>
      <c r="C27" s="15"/>
      <c r="D27" s="39">
        <f t="shared" ref="D27:N27" si="6">SUM(D7:D26)</f>
        <v>0</v>
      </c>
      <c r="E27" s="161">
        <f t="shared" si="6"/>
        <v>0</v>
      </c>
      <c r="F27" s="162">
        <f t="shared" si="6"/>
        <v>0</v>
      </c>
      <c r="G27" s="161">
        <f t="shared" si="6"/>
        <v>0</v>
      </c>
      <c r="H27" s="162">
        <f t="shared" si="6"/>
        <v>0</v>
      </c>
      <c r="I27" s="161">
        <f t="shared" si="6"/>
        <v>0</v>
      </c>
      <c r="J27" s="162">
        <f t="shared" si="6"/>
        <v>0</v>
      </c>
      <c r="K27" s="162">
        <f t="shared" si="6"/>
        <v>0</v>
      </c>
      <c r="L27" s="161">
        <f t="shared" si="6"/>
        <v>0</v>
      </c>
      <c r="M27" s="161">
        <f t="shared" si="6"/>
        <v>0</v>
      </c>
      <c r="N27" s="161">
        <f t="shared" si="6"/>
        <v>0</v>
      </c>
      <c r="O27" s="164"/>
    </row>
    <row r="28" spans="1:15" ht="24.95" customHeight="1">
      <c r="A28" s="4"/>
      <c r="B28" s="4"/>
      <c r="C28" s="4"/>
      <c r="D28" s="12"/>
      <c r="E28" s="13"/>
      <c r="F28" s="13"/>
      <c r="G28" s="13"/>
      <c r="H28" s="13"/>
      <c r="I28" s="13"/>
      <c r="J28" s="13"/>
      <c r="K28" s="13"/>
      <c r="L28" s="165"/>
      <c r="M28" s="165"/>
      <c r="N28" s="165"/>
      <c r="O28" s="13"/>
    </row>
    <row r="29" spans="1:15" ht="19.5" customHeight="1"/>
    <row r="30" spans="1:15" ht="21">
      <c r="C30" s="16">
        <f ca="1">①実績記録票!AF1</f>
        <v>4</v>
      </c>
      <c r="D30" s="226" t="s">
        <v>45</v>
      </c>
      <c r="E30" s="226"/>
      <c r="F30" s="228">
        <f>N27</f>
        <v>0</v>
      </c>
      <c r="G30" s="228"/>
      <c r="H30" s="35" t="s">
        <v>18</v>
      </c>
      <c r="I30" s="1"/>
      <c r="J30" s="1"/>
      <c r="K30" s="1"/>
    </row>
  </sheetData>
  <mergeCells count="14">
    <mergeCell ref="O5:O6"/>
    <mergeCell ref="D30:E30"/>
    <mergeCell ref="L3:N3"/>
    <mergeCell ref="F30:G30"/>
    <mergeCell ref="A5:A6"/>
    <mergeCell ref="B5:B6"/>
    <mergeCell ref="C5:C6"/>
    <mergeCell ref="D5:E5"/>
    <mergeCell ref="F5:G5"/>
    <mergeCell ref="H5:I5"/>
    <mergeCell ref="L5:L6"/>
    <mergeCell ref="M5:M6"/>
    <mergeCell ref="N5:N6"/>
    <mergeCell ref="J5:K5"/>
  </mergeCells>
  <phoneticPr fontId="1"/>
  <printOptions horizontalCentered="1"/>
  <pageMargins left="0.51181102362204722" right="0.5118110236220472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topLeftCell="A16" zoomScale="60" zoomScaleNormal="100" workbookViewId="0">
      <selection activeCell="S11" sqref="S11"/>
    </sheetView>
  </sheetViews>
  <sheetFormatPr defaultRowHeight="14.25"/>
  <cols>
    <col min="1" max="1" width="20.625" style="20" customWidth="1"/>
    <col min="2" max="2" width="21" style="20" bestFit="1" customWidth="1"/>
    <col min="3" max="12" width="5.625" style="20" customWidth="1"/>
    <col min="13" max="16384" width="9" style="20"/>
  </cols>
  <sheetData>
    <row r="1" spans="1:12" ht="24">
      <c r="A1" s="235" t="s">
        <v>54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s="21" customFormat="1" ht="17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1" customFormat="1" ht="17.25"/>
    <row r="4" spans="1:12" s="21" customFormat="1" ht="17.25">
      <c r="A4" s="21" t="s">
        <v>99</v>
      </c>
    </row>
    <row r="5" spans="1:12" s="21" customFormat="1" ht="17.25"/>
    <row r="6" spans="1:12" s="21" customFormat="1" ht="17.25"/>
    <row r="7" spans="1:12" s="21" customFormat="1" ht="17.25">
      <c r="B7" s="90"/>
      <c r="C7" s="90"/>
      <c r="D7" s="90"/>
      <c r="E7" s="90"/>
      <c r="F7" s="90"/>
      <c r="G7" s="90"/>
      <c r="H7" s="90"/>
    </row>
    <row r="8" spans="1:12" s="21" customFormat="1" ht="24">
      <c r="B8" s="91" t="s">
        <v>102</v>
      </c>
      <c r="C8" s="92">
        <v>2</v>
      </c>
      <c r="D8" s="93" t="s">
        <v>47</v>
      </c>
      <c r="E8" s="92">
        <f ca="1">①実績記録票!AF1</f>
        <v>4</v>
      </c>
      <c r="F8" s="93" t="s">
        <v>69</v>
      </c>
      <c r="G8" s="94"/>
      <c r="H8" s="90"/>
    </row>
    <row r="9" spans="1:12" s="21" customFormat="1" ht="30" customHeight="1" thickBot="1">
      <c r="B9" s="95"/>
      <c r="C9" s="31"/>
      <c r="D9" s="96"/>
      <c r="E9" s="31"/>
      <c r="F9" s="96"/>
      <c r="G9" s="97"/>
      <c r="H9" s="90"/>
    </row>
    <row r="10" spans="1:12" s="21" customFormat="1" ht="45" customHeight="1" thickBot="1">
      <c r="B10" s="98" t="s">
        <v>55</v>
      </c>
      <c r="C10" s="252">
        <f>②明細書!F30</f>
        <v>0</v>
      </c>
      <c r="D10" s="252"/>
      <c r="E10" s="252"/>
      <c r="F10" s="252"/>
      <c r="G10" s="250" t="s">
        <v>56</v>
      </c>
      <c r="H10" s="251"/>
    </row>
    <row r="11" spans="1:12" s="21" customFormat="1" ht="18.75">
      <c r="B11" s="28"/>
      <c r="C11" s="32"/>
      <c r="D11" s="32"/>
      <c r="E11" s="32"/>
      <c r="F11" s="33"/>
      <c r="G11" s="28"/>
      <c r="H11" s="28"/>
    </row>
    <row r="12" spans="1:12" s="21" customFormat="1" ht="17.25">
      <c r="F12" s="34"/>
    </row>
    <row r="13" spans="1:12" s="21" customFormat="1" ht="17.25">
      <c r="A13" s="253" t="s">
        <v>68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</row>
    <row r="14" spans="1:12" s="21" customFormat="1" ht="17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s="21" customFormat="1" ht="17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s="21" customFormat="1" ht="18.75">
      <c r="F16" s="103" t="s">
        <v>102</v>
      </c>
      <c r="G16" s="104">
        <v>2</v>
      </c>
      <c r="H16" s="105" t="s">
        <v>86</v>
      </c>
      <c r="I16" s="104"/>
      <c r="J16" s="105" t="s">
        <v>87</v>
      </c>
      <c r="K16" s="104"/>
      <c r="L16" s="106" t="s">
        <v>88</v>
      </c>
    </row>
    <row r="17" spans="1:12" s="21" customFormat="1" ht="17.25">
      <c r="G17" s="30"/>
      <c r="H17" s="30"/>
      <c r="I17" s="30"/>
      <c r="J17" s="30"/>
      <c r="K17" s="30"/>
      <c r="L17" s="30"/>
    </row>
    <row r="18" spans="1:12" s="21" customFormat="1" ht="17.25">
      <c r="G18" s="30"/>
      <c r="H18" s="30"/>
      <c r="I18" s="30"/>
      <c r="J18" s="30"/>
      <c r="K18" s="30"/>
      <c r="L18" s="30"/>
    </row>
    <row r="19" spans="1:12" s="21" customFormat="1" ht="17.25"/>
    <row r="20" spans="1:12" ht="31.5" customHeight="1">
      <c r="A20" s="236" t="s">
        <v>57</v>
      </c>
      <c r="B20" s="236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21.75" customHeight="1">
      <c r="A21" s="236" t="s">
        <v>58</v>
      </c>
      <c r="B21" s="237" t="s">
        <v>59</v>
      </c>
      <c r="C21" s="24" t="s">
        <v>65</v>
      </c>
      <c r="D21" s="246"/>
      <c r="E21" s="246"/>
      <c r="F21" s="246"/>
      <c r="G21" s="246"/>
      <c r="H21" s="246"/>
      <c r="I21" s="246"/>
      <c r="J21" s="246"/>
      <c r="K21" s="246"/>
      <c r="L21" s="247"/>
    </row>
    <row r="22" spans="1:12" ht="48" customHeight="1">
      <c r="A22" s="236"/>
      <c r="B22" s="237"/>
      <c r="C22" s="238"/>
      <c r="D22" s="239"/>
      <c r="E22" s="239"/>
      <c r="F22" s="239"/>
      <c r="G22" s="239"/>
      <c r="H22" s="239"/>
      <c r="I22" s="239"/>
      <c r="J22" s="239"/>
      <c r="K22" s="239"/>
      <c r="L22" s="240"/>
    </row>
    <row r="23" spans="1:12" ht="36.75" customHeight="1">
      <c r="A23" s="236"/>
      <c r="B23" s="25" t="s">
        <v>60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40"/>
    </row>
    <row r="24" spans="1:12" ht="84" customHeight="1">
      <c r="A24" s="236"/>
      <c r="B24" s="26" t="s">
        <v>61</v>
      </c>
      <c r="C24" s="248"/>
      <c r="D24" s="249"/>
      <c r="E24" s="249"/>
      <c r="F24" s="249"/>
      <c r="G24" s="249"/>
      <c r="H24" s="249"/>
      <c r="I24" s="249"/>
      <c r="J24" s="249"/>
      <c r="K24" s="241" t="s">
        <v>67</v>
      </c>
      <c r="L24" s="242"/>
    </row>
    <row r="25" spans="1:12" ht="63" customHeight="1">
      <c r="A25" s="236"/>
      <c r="B25" s="26" t="s">
        <v>62</v>
      </c>
      <c r="C25" s="237"/>
      <c r="D25" s="241"/>
      <c r="E25" s="241"/>
      <c r="F25" s="241"/>
      <c r="G25" s="241"/>
      <c r="H25" s="241"/>
      <c r="I25" s="241"/>
      <c r="J25" s="241"/>
      <c r="K25" s="241"/>
      <c r="L25" s="242"/>
    </row>
    <row r="26" spans="1:12" ht="31.5" customHeight="1">
      <c r="A26" s="236" t="s">
        <v>64</v>
      </c>
      <c r="B26" s="26" t="s">
        <v>63</v>
      </c>
      <c r="C26" s="237"/>
      <c r="D26" s="241"/>
      <c r="E26" s="241"/>
      <c r="F26" s="241"/>
      <c r="G26" s="241"/>
      <c r="H26" s="241"/>
      <c r="I26" s="241"/>
      <c r="J26" s="241"/>
      <c r="K26" s="241"/>
      <c r="L26" s="242"/>
    </row>
    <row r="27" spans="1:12" ht="31.5" customHeight="1">
      <c r="A27" s="236"/>
      <c r="B27" s="27" t="s">
        <v>49</v>
      </c>
      <c r="C27" s="243"/>
      <c r="D27" s="244"/>
      <c r="E27" s="244"/>
      <c r="F27" s="244"/>
      <c r="G27" s="244"/>
      <c r="H27" s="244"/>
      <c r="I27" s="244"/>
      <c r="J27" s="244"/>
      <c r="K27" s="244"/>
      <c r="L27" s="245"/>
    </row>
    <row r="28" spans="1:12" ht="21" customHeight="1">
      <c r="A28" s="236"/>
      <c r="B28" s="27" t="s">
        <v>50</v>
      </c>
      <c r="C28" s="243" t="s">
        <v>70</v>
      </c>
      <c r="D28" s="244"/>
      <c r="E28" s="244"/>
      <c r="F28" s="244"/>
      <c r="G28" s="244"/>
      <c r="H28" s="244"/>
      <c r="I28" s="244"/>
      <c r="J28" s="244"/>
      <c r="K28" s="244"/>
      <c r="L28" s="245"/>
    </row>
    <row r="29" spans="1:12" ht="42" customHeight="1">
      <c r="A29" s="236"/>
      <c r="B29" s="27" t="s">
        <v>51</v>
      </c>
      <c r="C29" s="243"/>
      <c r="D29" s="244"/>
      <c r="E29" s="244"/>
      <c r="F29" s="244"/>
      <c r="G29" s="244"/>
      <c r="H29" s="244"/>
      <c r="I29" s="244"/>
      <c r="J29" s="244"/>
      <c r="K29" s="244"/>
      <c r="L29" s="245"/>
    </row>
    <row r="30" spans="1:12" ht="21" customHeight="1">
      <c r="A30" s="236"/>
      <c r="B30" s="27" t="s">
        <v>66</v>
      </c>
      <c r="C30" s="243"/>
      <c r="D30" s="244"/>
      <c r="E30" s="244"/>
      <c r="F30" s="244"/>
      <c r="G30" s="244"/>
      <c r="H30" s="244"/>
      <c r="I30" s="244"/>
      <c r="J30" s="244"/>
      <c r="K30" s="244"/>
      <c r="L30" s="245"/>
    </row>
    <row r="31" spans="1:12" ht="63" customHeight="1">
      <c r="A31" s="236"/>
      <c r="B31" s="27" t="s">
        <v>52</v>
      </c>
      <c r="C31" s="243"/>
      <c r="D31" s="244"/>
      <c r="E31" s="244"/>
      <c r="F31" s="244"/>
      <c r="G31" s="244"/>
      <c r="H31" s="244"/>
      <c r="I31" s="244"/>
      <c r="J31" s="244"/>
      <c r="K31" s="244"/>
      <c r="L31" s="245"/>
    </row>
  </sheetData>
  <mergeCells count="20">
    <mergeCell ref="G10:H10"/>
    <mergeCell ref="C10:F10"/>
    <mergeCell ref="C31:L31"/>
    <mergeCell ref="A13:L13"/>
    <mergeCell ref="A1:L1"/>
    <mergeCell ref="A21:A25"/>
    <mergeCell ref="A26:A31"/>
    <mergeCell ref="B21:B22"/>
    <mergeCell ref="A20:B20"/>
    <mergeCell ref="C22:L22"/>
    <mergeCell ref="C23:L23"/>
    <mergeCell ref="C25:L25"/>
    <mergeCell ref="C26:L26"/>
    <mergeCell ref="C27:L27"/>
    <mergeCell ref="C28:L28"/>
    <mergeCell ref="C29:L29"/>
    <mergeCell ref="C30:L30"/>
    <mergeCell ref="D21:L21"/>
    <mergeCell ref="K24:L24"/>
    <mergeCell ref="C24:J24"/>
  </mergeCells>
  <phoneticPr fontId="1"/>
  <dataValidations count="1">
    <dataValidation type="list" allowBlank="1" showInputMessage="1" showErrorMessage="1" sqref="C28:L28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8"/>
  <sheetViews>
    <sheetView showZeros="0" view="pageBreakPreview" zoomScale="60" zoomScaleNormal="100" workbookViewId="0">
      <selection activeCell="AC2" sqref="AC2"/>
    </sheetView>
  </sheetViews>
  <sheetFormatPr defaultRowHeight="13.5"/>
  <cols>
    <col min="1" max="1" width="3.5" style="47" bestFit="1" customWidth="1"/>
    <col min="2" max="2" width="16.5" style="47" customWidth="1"/>
    <col min="3" max="3" width="11.75" style="47" customWidth="1"/>
    <col min="4" max="4" width="11.75" style="47" hidden="1" customWidth="1"/>
    <col min="5" max="5" width="6.75" style="47" customWidth="1"/>
    <col min="6" max="29" width="4.625" style="47" customWidth="1"/>
    <col min="30" max="36" width="4.625" style="74" customWidth="1"/>
    <col min="37" max="37" width="5.5" style="74" customWidth="1"/>
    <col min="38" max="38" width="13.125" style="74" customWidth="1"/>
    <col min="39" max="39" width="13.375" style="74" customWidth="1"/>
    <col min="40" max="40" width="9.125" style="74" customWidth="1"/>
    <col min="41" max="41" width="9" style="47" customWidth="1"/>
    <col min="42" max="16384" width="9" style="47"/>
  </cols>
  <sheetData>
    <row r="1" spans="1:41" ht="21">
      <c r="A1" s="45"/>
      <c r="B1" s="45"/>
      <c r="C1" s="45"/>
      <c r="D1" s="45"/>
      <c r="E1" s="45"/>
      <c r="F1" s="45"/>
      <c r="G1" s="45"/>
      <c r="H1" s="45"/>
      <c r="I1" s="45"/>
      <c r="J1" s="45"/>
      <c r="K1" s="188" t="s">
        <v>46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 t="s">
        <v>101</v>
      </c>
      <c r="AA1" s="188"/>
      <c r="AB1" s="188"/>
      <c r="AC1" s="189">
        <v>2</v>
      </c>
      <c r="AD1" s="189"/>
      <c r="AE1" s="72" t="s">
        <v>47</v>
      </c>
      <c r="AF1" s="190">
        <f ca="1">IF(MONTH(TODAY())=1,12,MONTH(TODAY())-1)</f>
        <v>4</v>
      </c>
      <c r="AG1" s="190"/>
      <c r="AH1" s="72" t="s">
        <v>48</v>
      </c>
      <c r="AI1" s="72"/>
      <c r="AJ1" s="72"/>
      <c r="AK1" s="72"/>
      <c r="AL1" s="72"/>
      <c r="AM1" s="72"/>
      <c r="AN1" s="73" t="s">
        <v>71</v>
      </c>
      <c r="AO1" s="124">
        <v>1</v>
      </c>
    </row>
    <row r="2" spans="1:41" ht="18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41" ht="18.75">
      <c r="A3" s="48"/>
      <c r="B3" s="196" t="s">
        <v>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41" ht="18.75">
      <c r="A4" s="48"/>
      <c r="B4" s="199"/>
      <c r="C4" s="200"/>
      <c r="D4" s="49"/>
      <c r="E4" s="203" t="s">
        <v>33</v>
      </c>
      <c r="F4" s="204"/>
      <c r="G4" s="204"/>
      <c r="H4" s="204"/>
      <c r="I4" s="205"/>
      <c r="J4" s="169" t="s">
        <v>12</v>
      </c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</row>
    <row r="5" spans="1:41" ht="21">
      <c r="A5" s="48"/>
      <c r="B5" s="201"/>
      <c r="C5" s="202"/>
      <c r="D5" s="49"/>
      <c r="E5" s="203"/>
      <c r="F5" s="206"/>
      <c r="G5" s="206"/>
      <c r="H5" s="206"/>
      <c r="I5" s="205"/>
      <c r="J5" s="169" t="s">
        <v>10</v>
      </c>
      <c r="K5" s="170"/>
      <c r="L5" s="170"/>
      <c r="M5" s="170"/>
      <c r="N5" s="171"/>
      <c r="O5" s="169" t="s">
        <v>11</v>
      </c>
      <c r="P5" s="170"/>
      <c r="Q5" s="170"/>
      <c r="R5" s="170"/>
      <c r="S5" s="171"/>
      <c r="T5" s="169" t="s">
        <v>32</v>
      </c>
      <c r="U5" s="170"/>
      <c r="V5" s="170"/>
      <c r="W5" s="170"/>
      <c r="X5" s="171"/>
      <c r="AE5" s="72"/>
    </row>
    <row r="6" spans="1:41" s="53" customFormat="1" ht="17.25" customHeight="1">
      <c r="A6" s="50"/>
      <c r="B6" s="175" t="s">
        <v>4</v>
      </c>
      <c r="C6" s="51" t="s">
        <v>27</v>
      </c>
      <c r="D6" s="119"/>
      <c r="E6" s="176" t="s">
        <v>31</v>
      </c>
      <c r="F6" s="177"/>
      <c r="G6" s="177"/>
      <c r="H6" s="177"/>
      <c r="I6" s="178"/>
      <c r="J6" s="176" t="s">
        <v>5</v>
      </c>
      <c r="K6" s="177"/>
      <c r="L6" s="177"/>
      <c r="M6" s="177"/>
      <c r="N6" s="178"/>
      <c r="O6" s="176" t="s">
        <v>13</v>
      </c>
      <c r="P6" s="177"/>
      <c r="Q6" s="177"/>
      <c r="R6" s="177"/>
      <c r="S6" s="178"/>
      <c r="T6" s="176" t="s">
        <v>30</v>
      </c>
      <c r="U6" s="177"/>
      <c r="V6" s="177"/>
      <c r="W6" s="177"/>
      <c r="X6" s="178"/>
      <c r="AD6" s="72"/>
      <c r="AE6" s="75"/>
      <c r="AF6" s="75"/>
      <c r="AG6" s="75"/>
      <c r="AH6" s="75"/>
      <c r="AI6" s="75"/>
      <c r="AJ6" s="75"/>
      <c r="AK6" s="75"/>
      <c r="AL6" s="75"/>
      <c r="AM6" s="75"/>
      <c r="AN6" s="75"/>
    </row>
    <row r="7" spans="1:41" s="53" customFormat="1" ht="17.25" customHeight="1">
      <c r="A7" s="50"/>
      <c r="B7" s="175"/>
      <c r="C7" s="54" t="s">
        <v>17</v>
      </c>
      <c r="D7" s="120"/>
      <c r="E7" s="179" t="s">
        <v>29</v>
      </c>
      <c r="F7" s="180"/>
      <c r="G7" s="180"/>
      <c r="H7" s="180"/>
      <c r="I7" s="181"/>
      <c r="J7" s="179" t="s">
        <v>15</v>
      </c>
      <c r="K7" s="180"/>
      <c r="L7" s="180"/>
      <c r="M7" s="180"/>
      <c r="N7" s="181"/>
      <c r="O7" s="179" t="s">
        <v>16</v>
      </c>
      <c r="P7" s="180"/>
      <c r="Q7" s="180"/>
      <c r="R7" s="180"/>
      <c r="S7" s="181"/>
      <c r="T7" s="179" t="s">
        <v>28</v>
      </c>
      <c r="U7" s="180"/>
      <c r="V7" s="180"/>
      <c r="W7" s="180"/>
      <c r="X7" s="181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</row>
    <row r="8" spans="1:41" s="53" customFormat="1" ht="17.25" customHeight="1">
      <c r="A8" s="50"/>
      <c r="B8" s="175" t="s">
        <v>24</v>
      </c>
      <c r="C8" s="56" t="s">
        <v>27</v>
      </c>
      <c r="D8" s="121"/>
      <c r="E8" s="182" t="s">
        <v>26</v>
      </c>
      <c r="F8" s="183"/>
      <c r="G8" s="183"/>
      <c r="H8" s="183"/>
      <c r="I8" s="184"/>
      <c r="J8" s="182" t="s">
        <v>7</v>
      </c>
      <c r="K8" s="183"/>
      <c r="L8" s="183"/>
      <c r="M8" s="183"/>
      <c r="N8" s="184"/>
      <c r="O8" s="182" t="s">
        <v>14</v>
      </c>
      <c r="P8" s="183"/>
      <c r="Q8" s="183"/>
      <c r="R8" s="183"/>
      <c r="S8" s="184"/>
      <c r="T8" s="182" t="s">
        <v>25</v>
      </c>
      <c r="U8" s="183"/>
      <c r="V8" s="183"/>
      <c r="W8" s="183"/>
      <c r="X8" s="184"/>
      <c r="AN8" s="75"/>
    </row>
    <row r="9" spans="1:41" s="53" customFormat="1" ht="17.25" customHeight="1">
      <c r="A9" s="50"/>
      <c r="B9" s="175"/>
      <c r="C9" s="58" t="s">
        <v>17</v>
      </c>
      <c r="D9" s="122"/>
      <c r="E9" s="169" t="s">
        <v>26</v>
      </c>
      <c r="F9" s="170"/>
      <c r="G9" s="170"/>
      <c r="H9" s="170"/>
      <c r="I9" s="171"/>
      <c r="J9" s="169" t="s">
        <v>7</v>
      </c>
      <c r="K9" s="170"/>
      <c r="L9" s="170"/>
      <c r="M9" s="170"/>
      <c r="N9" s="171"/>
      <c r="O9" s="169" t="s">
        <v>14</v>
      </c>
      <c r="P9" s="170"/>
      <c r="Q9" s="170"/>
      <c r="R9" s="170"/>
      <c r="S9" s="171"/>
      <c r="T9" s="169" t="s">
        <v>25</v>
      </c>
      <c r="U9" s="170"/>
      <c r="V9" s="170"/>
      <c r="W9" s="170"/>
      <c r="X9" s="171"/>
      <c r="AN9" s="75"/>
    </row>
    <row r="10" spans="1:41" s="53" customFormat="1" ht="17.25" customHeight="1">
      <c r="A10" s="50"/>
      <c r="B10" s="191" t="s">
        <v>89</v>
      </c>
      <c r="C10" s="56" t="s">
        <v>27</v>
      </c>
      <c r="D10" s="121"/>
      <c r="E10" s="182" t="s">
        <v>26</v>
      </c>
      <c r="F10" s="183"/>
      <c r="G10" s="183"/>
      <c r="H10" s="183"/>
      <c r="I10" s="184"/>
      <c r="J10" s="182" t="s">
        <v>7</v>
      </c>
      <c r="K10" s="183"/>
      <c r="L10" s="183"/>
      <c r="M10" s="183"/>
      <c r="N10" s="184"/>
      <c r="O10" s="182" t="s">
        <v>14</v>
      </c>
      <c r="P10" s="183"/>
      <c r="Q10" s="183"/>
      <c r="R10" s="183"/>
      <c r="S10" s="184"/>
      <c r="T10" s="182" t="s">
        <v>25</v>
      </c>
      <c r="U10" s="183"/>
      <c r="V10" s="183"/>
      <c r="W10" s="183"/>
      <c r="X10" s="184"/>
      <c r="AA10" s="192" t="s">
        <v>53</v>
      </c>
      <c r="AB10" s="192"/>
      <c r="AC10" s="192"/>
      <c r="AD10" s="192"/>
      <c r="AE10" s="272" t="s">
        <v>93</v>
      </c>
      <c r="AF10" s="272"/>
      <c r="AG10" s="272"/>
      <c r="AH10" s="272"/>
      <c r="AI10" s="272"/>
      <c r="AJ10" s="272"/>
      <c r="AK10" s="272"/>
      <c r="AL10" s="272"/>
      <c r="AM10" s="272"/>
      <c r="AN10" s="75"/>
    </row>
    <row r="11" spans="1:41" s="53" customFormat="1" ht="17.25" customHeight="1">
      <c r="A11" s="50"/>
      <c r="B11" s="187"/>
      <c r="C11" s="58" t="s">
        <v>17</v>
      </c>
      <c r="D11" s="122"/>
      <c r="E11" s="169" t="s">
        <v>26</v>
      </c>
      <c r="F11" s="170"/>
      <c r="G11" s="170"/>
      <c r="H11" s="170"/>
      <c r="I11" s="171"/>
      <c r="J11" s="169" t="s">
        <v>7</v>
      </c>
      <c r="K11" s="170"/>
      <c r="L11" s="170"/>
      <c r="M11" s="170"/>
      <c r="N11" s="171"/>
      <c r="O11" s="169" t="s">
        <v>14</v>
      </c>
      <c r="P11" s="170"/>
      <c r="Q11" s="170"/>
      <c r="R11" s="170"/>
      <c r="S11" s="171"/>
      <c r="T11" s="169" t="s">
        <v>25</v>
      </c>
      <c r="U11" s="170"/>
      <c r="V11" s="170"/>
      <c r="W11" s="170"/>
      <c r="X11" s="171"/>
      <c r="AA11" s="193"/>
      <c r="AB11" s="193"/>
      <c r="AC11" s="193"/>
      <c r="AD11" s="193"/>
      <c r="AE11" s="273"/>
      <c r="AF11" s="273"/>
      <c r="AG11" s="273"/>
      <c r="AH11" s="273"/>
      <c r="AI11" s="273"/>
      <c r="AJ11" s="273"/>
      <c r="AK11" s="273"/>
      <c r="AL11" s="273"/>
      <c r="AM11" s="273"/>
      <c r="AN11" s="75"/>
    </row>
    <row r="12" spans="1:41" s="53" customFormat="1" ht="17.25">
      <c r="A12" s="5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</row>
    <row r="13" spans="1:41" ht="14.25" thickBo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41" ht="35.25" customHeight="1" thickBot="1">
      <c r="A14" s="61" t="s">
        <v>0</v>
      </c>
      <c r="B14" s="61" t="s">
        <v>21</v>
      </c>
      <c r="C14" s="125" t="s">
        <v>9</v>
      </c>
      <c r="D14" s="125"/>
      <c r="E14" s="125"/>
      <c r="F14" s="111">
        <v>1</v>
      </c>
      <c r="G14" s="63">
        <v>2</v>
      </c>
      <c r="H14" s="111">
        <v>3</v>
      </c>
      <c r="I14" s="63">
        <v>4</v>
      </c>
      <c r="J14" s="111">
        <v>5</v>
      </c>
      <c r="K14" s="63">
        <v>6</v>
      </c>
      <c r="L14" s="111">
        <v>7</v>
      </c>
      <c r="M14" s="63">
        <v>8</v>
      </c>
      <c r="N14" s="111">
        <v>9</v>
      </c>
      <c r="O14" s="63">
        <v>10</v>
      </c>
      <c r="P14" s="111">
        <v>11</v>
      </c>
      <c r="Q14" s="63">
        <v>12</v>
      </c>
      <c r="R14" s="111">
        <v>13</v>
      </c>
      <c r="S14" s="63">
        <v>14</v>
      </c>
      <c r="T14" s="111">
        <v>15</v>
      </c>
      <c r="U14" s="63">
        <v>16</v>
      </c>
      <c r="V14" s="111">
        <v>17</v>
      </c>
      <c r="W14" s="63">
        <v>18</v>
      </c>
      <c r="X14" s="111">
        <v>19</v>
      </c>
      <c r="Y14" s="63">
        <v>20</v>
      </c>
      <c r="Z14" s="111">
        <v>21</v>
      </c>
      <c r="AA14" s="63">
        <v>22</v>
      </c>
      <c r="AB14" s="111">
        <v>23</v>
      </c>
      <c r="AC14" s="63">
        <v>24</v>
      </c>
      <c r="AD14" s="111">
        <v>25</v>
      </c>
      <c r="AE14" s="76">
        <v>26</v>
      </c>
      <c r="AF14" s="111">
        <v>27</v>
      </c>
      <c r="AG14" s="76">
        <v>28</v>
      </c>
      <c r="AH14" s="111">
        <v>29</v>
      </c>
      <c r="AI14" s="76">
        <v>30</v>
      </c>
      <c r="AJ14" s="111">
        <v>31</v>
      </c>
      <c r="AK14" s="77" t="s">
        <v>1</v>
      </c>
      <c r="AL14" s="78" t="s">
        <v>22</v>
      </c>
      <c r="AM14" s="79" t="s">
        <v>23</v>
      </c>
      <c r="AN14" s="207" t="s">
        <v>2</v>
      </c>
      <c r="AO14" s="208"/>
    </row>
    <row r="15" spans="1:41" ht="19.5" customHeight="1">
      <c r="A15" s="191">
        <v>1</v>
      </c>
      <c r="B15" s="262" t="s">
        <v>94</v>
      </c>
      <c r="C15" s="265" t="s">
        <v>85</v>
      </c>
      <c r="D15" s="172">
        <f>IF(C15="1割",0.9,IF(C15="2割",0.8,IF(C15="3割",0.7,0)))</f>
        <v>0.9</v>
      </c>
      <c r="E15" s="64" t="s">
        <v>19</v>
      </c>
      <c r="F15" s="107">
        <v>1</v>
      </c>
      <c r="G15" s="3"/>
      <c r="H15" s="107"/>
      <c r="I15" s="3"/>
      <c r="J15" s="107"/>
      <c r="K15" s="3"/>
      <c r="L15" s="107"/>
      <c r="M15" s="3">
        <v>1</v>
      </c>
      <c r="N15" s="107"/>
      <c r="O15" s="3"/>
      <c r="P15" s="107"/>
      <c r="Q15" s="3"/>
      <c r="R15" s="107"/>
      <c r="S15" s="3"/>
      <c r="T15" s="107">
        <v>1</v>
      </c>
      <c r="U15" s="3"/>
      <c r="V15" s="107"/>
      <c r="W15" s="3"/>
      <c r="X15" s="107"/>
      <c r="Y15" s="3"/>
      <c r="Z15" s="107"/>
      <c r="AA15" s="3">
        <v>1</v>
      </c>
      <c r="AB15" s="107"/>
      <c r="AC15" s="3"/>
      <c r="AD15" s="107"/>
      <c r="AE15" s="147"/>
      <c r="AF15" s="107"/>
      <c r="AG15" s="147"/>
      <c r="AH15" s="107">
        <v>1</v>
      </c>
      <c r="AI15" s="147"/>
      <c r="AJ15" s="107"/>
      <c r="AK15" s="81">
        <f>COUNTA(F15:AJ15)</f>
        <v>5</v>
      </c>
      <c r="AL15" s="89">
        <f>AK15*3000*D15</f>
        <v>13500</v>
      </c>
      <c r="AM15" s="213">
        <f>AL15+AL16+AL17+AL18</f>
        <v>15300</v>
      </c>
      <c r="AN15" s="259"/>
      <c r="AO15" s="208"/>
    </row>
    <row r="16" spans="1:41" ht="19.5" customHeight="1">
      <c r="A16" s="186"/>
      <c r="B16" s="263"/>
      <c r="C16" s="263"/>
      <c r="D16" s="173"/>
      <c r="E16" s="66" t="s">
        <v>20</v>
      </c>
      <c r="F16" s="108"/>
      <c r="G16" s="2"/>
      <c r="H16" s="108"/>
      <c r="I16" s="2"/>
      <c r="J16" s="108"/>
      <c r="K16" s="2"/>
      <c r="L16" s="108"/>
      <c r="M16" s="2"/>
      <c r="N16" s="108"/>
      <c r="O16" s="2"/>
      <c r="P16" s="108"/>
      <c r="Q16" s="2"/>
      <c r="R16" s="108"/>
      <c r="S16" s="2"/>
      <c r="T16" s="108"/>
      <c r="U16" s="2"/>
      <c r="V16" s="108"/>
      <c r="W16" s="2"/>
      <c r="X16" s="108"/>
      <c r="Y16" s="2"/>
      <c r="Z16" s="108"/>
      <c r="AA16" s="2"/>
      <c r="AB16" s="108"/>
      <c r="AC16" s="2"/>
      <c r="AD16" s="108"/>
      <c r="AE16" s="148"/>
      <c r="AF16" s="108"/>
      <c r="AG16" s="148"/>
      <c r="AH16" s="108"/>
      <c r="AI16" s="148"/>
      <c r="AJ16" s="108"/>
      <c r="AK16" s="83">
        <f t="shared" ref="AK16" si="0">COUNTA(F16:AJ16)</f>
        <v>0</v>
      </c>
      <c r="AL16" s="87">
        <f>AK16*2800*D15</f>
        <v>0</v>
      </c>
      <c r="AM16" s="214"/>
      <c r="AN16" s="260"/>
      <c r="AO16" s="210"/>
    </row>
    <row r="17" spans="1:41" ht="19.5" customHeight="1">
      <c r="A17" s="186"/>
      <c r="B17" s="263"/>
      <c r="C17" s="263"/>
      <c r="D17" s="173"/>
      <c r="E17" s="132" t="s">
        <v>6</v>
      </c>
      <c r="F17" s="149">
        <v>1</v>
      </c>
      <c r="G17" s="150"/>
      <c r="H17" s="149"/>
      <c r="I17" s="150"/>
      <c r="J17" s="149"/>
      <c r="K17" s="150"/>
      <c r="L17" s="149"/>
      <c r="M17" s="150">
        <v>1</v>
      </c>
      <c r="N17" s="149"/>
      <c r="O17" s="150"/>
      <c r="P17" s="149"/>
      <c r="Q17" s="150"/>
      <c r="R17" s="149"/>
      <c r="S17" s="150"/>
      <c r="T17" s="149">
        <v>1</v>
      </c>
      <c r="U17" s="150"/>
      <c r="V17" s="149"/>
      <c r="W17" s="150"/>
      <c r="X17" s="149"/>
      <c r="Y17" s="150"/>
      <c r="Z17" s="149"/>
      <c r="AA17" s="150">
        <v>1</v>
      </c>
      <c r="AB17" s="149"/>
      <c r="AC17" s="150"/>
      <c r="AD17" s="149"/>
      <c r="AE17" s="151"/>
      <c r="AF17" s="149"/>
      <c r="AG17" s="151"/>
      <c r="AH17" s="149">
        <v>1</v>
      </c>
      <c r="AI17" s="151"/>
      <c r="AJ17" s="149"/>
      <c r="AK17" s="83">
        <f>COUNTA(F17:AJ17)</f>
        <v>5</v>
      </c>
      <c r="AL17" s="88">
        <f>AK17*200*D15</f>
        <v>900</v>
      </c>
      <c r="AM17" s="214"/>
      <c r="AN17" s="260"/>
      <c r="AO17" s="210"/>
    </row>
    <row r="18" spans="1:41" ht="19.5" customHeight="1" thickBot="1">
      <c r="A18" s="187"/>
      <c r="B18" s="264"/>
      <c r="C18" s="264"/>
      <c r="D18" s="174"/>
      <c r="E18" s="136" t="s">
        <v>90</v>
      </c>
      <c r="F18" s="152">
        <v>1</v>
      </c>
      <c r="G18" s="153"/>
      <c r="H18" s="152"/>
      <c r="I18" s="153"/>
      <c r="J18" s="152"/>
      <c r="K18" s="153"/>
      <c r="L18" s="152"/>
      <c r="M18" s="153">
        <v>1</v>
      </c>
      <c r="N18" s="152"/>
      <c r="O18" s="153"/>
      <c r="P18" s="152"/>
      <c r="Q18" s="153"/>
      <c r="R18" s="152"/>
      <c r="S18" s="153"/>
      <c r="T18" s="152">
        <v>1</v>
      </c>
      <c r="U18" s="153"/>
      <c r="V18" s="152"/>
      <c r="W18" s="153"/>
      <c r="X18" s="152"/>
      <c r="Y18" s="153"/>
      <c r="Z18" s="152"/>
      <c r="AA18" s="153">
        <v>1</v>
      </c>
      <c r="AB18" s="152"/>
      <c r="AC18" s="153"/>
      <c r="AD18" s="152"/>
      <c r="AE18" s="154"/>
      <c r="AF18" s="152"/>
      <c r="AG18" s="154"/>
      <c r="AH18" s="152">
        <v>1</v>
      </c>
      <c r="AI18" s="154"/>
      <c r="AJ18" s="152"/>
      <c r="AK18" s="84">
        <f>COUNTA(F18:AJ18)</f>
        <v>5</v>
      </c>
      <c r="AL18" s="140">
        <f>AK18*200*D15</f>
        <v>900</v>
      </c>
      <c r="AM18" s="215"/>
      <c r="AN18" s="261"/>
      <c r="AO18" s="212"/>
    </row>
    <row r="19" spans="1:41" ht="19.5" customHeight="1">
      <c r="A19" s="191">
        <v>2</v>
      </c>
      <c r="B19" s="262" t="s">
        <v>95</v>
      </c>
      <c r="C19" s="265" t="s">
        <v>92</v>
      </c>
      <c r="D19" s="172">
        <f t="shared" ref="D19" si="1">IF(C19="1割",0.9,IF(C19="2割",0.8,IF(C19="3割",0.7,0)))</f>
        <v>0.7</v>
      </c>
      <c r="E19" s="64" t="s">
        <v>19</v>
      </c>
      <c r="F19" s="107"/>
      <c r="G19" s="3"/>
      <c r="H19" s="107"/>
      <c r="I19" s="3"/>
      <c r="J19" s="107"/>
      <c r="K19" s="3"/>
      <c r="L19" s="107"/>
      <c r="M19" s="3"/>
      <c r="N19" s="107"/>
      <c r="O19" s="3"/>
      <c r="P19" s="107"/>
      <c r="Q19" s="3"/>
      <c r="R19" s="107"/>
      <c r="S19" s="3"/>
      <c r="T19" s="107"/>
      <c r="U19" s="3"/>
      <c r="V19" s="107"/>
      <c r="W19" s="3"/>
      <c r="X19" s="107"/>
      <c r="Y19" s="3"/>
      <c r="Z19" s="107"/>
      <c r="AA19" s="3"/>
      <c r="AB19" s="107"/>
      <c r="AC19" s="3"/>
      <c r="AD19" s="107"/>
      <c r="AE19" s="147"/>
      <c r="AF19" s="107"/>
      <c r="AG19" s="147"/>
      <c r="AH19" s="107"/>
      <c r="AI19" s="147"/>
      <c r="AJ19" s="107"/>
      <c r="AK19" s="81">
        <f>COUNTA(F19:AJ19)</f>
        <v>0</v>
      </c>
      <c r="AL19" s="86">
        <f>AK19*3000*D19</f>
        <v>0</v>
      </c>
      <c r="AM19" s="213">
        <f>AL19+AL20+AL21+AL22</f>
        <v>8960</v>
      </c>
      <c r="AN19" s="259"/>
      <c r="AO19" s="208"/>
    </row>
    <row r="20" spans="1:41" ht="19.5" customHeight="1">
      <c r="A20" s="186"/>
      <c r="B20" s="263"/>
      <c r="C20" s="263"/>
      <c r="D20" s="173"/>
      <c r="E20" s="66" t="s">
        <v>20</v>
      </c>
      <c r="F20" s="108"/>
      <c r="G20" s="2"/>
      <c r="H20" s="108"/>
      <c r="I20" s="2">
        <v>1</v>
      </c>
      <c r="J20" s="108"/>
      <c r="K20" s="2"/>
      <c r="L20" s="108"/>
      <c r="M20" s="2"/>
      <c r="N20" s="108"/>
      <c r="O20" s="2"/>
      <c r="P20" s="108"/>
      <c r="Q20" s="2">
        <v>1</v>
      </c>
      <c r="R20" s="108"/>
      <c r="S20" s="2"/>
      <c r="T20" s="108"/>
      <c r="U20" s="2"/>
      <c r="V20" s="108"/>
      <c r="W20" s="2"/>
      <c r="X20" s="108"/>
      <c r="Y20" s="2">
        <v>1</v>
      </c>
      <c r="Z20" s="108"/>
      <c r="AA20" s="2"/>
      <c r="AB20" s="108"/>
      <c r="AC20" s="2"/>
      <c r="AD20" s="108"/>
      <c r="AE20" s="148"/>
      <c r="AF20" s="108"/>
      <c r="AG20" s="148">
        <v>1</v>
      </c>
      <c r="AH20" s="108"/>
      <c r="AI20" s="148"/>
      <c r="AJ20" s="108"/>
      <c r="AK20" s="83">
        <f t="shared" ref="AK20" si="2">COUNTA(F20:AJ20)</f>
        <v>4</v>
      </c>
      <c r="AL20" s="87">
        <f>AK20*2800*D19</f>
        <v>7839.9999999999991</v>
      </c>
      <c r="AM20" s="214"/>
      <c r="AN20" s="260"/>
      <c r="AO20" s="210"/>
    </row>
    <row r="21" spans="1:41" ht="19.5" customHeight="1">
      <c r="A21" s="186"/>
      <c r="B21" s="263"/>
      <c r="C21" s="263"/>
      <c r="D21" s="173"/>
      <c r="E21" s="132" t="s">
        <v>6</v>
      </c>
      <c r="F21" s="149"/>
      <c r="G21" s="150"/>
      <c r="H21" s="149"/>
      <c r="I21" s="150">
        <v>1</v>
      </c>
      <c r="J21" s="149"/>
      <c r="K21" s="150"/>
      <c r="L21" s="149"/>
      <c r="M21" s="150"/>
      <c r="N21" s="149"/>
      <c r="O21" s="150"/>
      <c r="P21" s="149"/>
      <c r="Q21" s="150">
        <v>1</v>
      </c>
      <c r="R21" s="149"/>
      <c r="S21" s="150"/>
      <c r="T21" s="149"/>
      <c r="U21" s="150"/>
      <c r="V21" s="149"/>
      <c r="W21" s="150"/>
      <c r="X21" s="149"/>
      <c r="Y21" s="150">
        <v>1</v>
      </c>
      <c r="Z21" s="149"/>
      <c r="AA21" s="150"/>
      <c r="AB21" s="149"/>
      <c r="AC21" s="150"/>
      <c r="AD21" s="149"/>
      <c r="AE21" s="151"/>
      <c r="AF21" s="149"/>
      <c r="AG21" s="151">
        <v>1</v>
      </c>
      <c r="AH21" s="149"/>
      <c r="AI21" s="151"/>
      <c r="AJ21" s="149"/>
      <c r="AK21" s="83">
        <f>COUNTA(F21:AJ21)</f>
        <v>4</v>
      </c>
      <c r="AL21" s="88">
        <f>AK21*200*D19</f>
        <v>560</v>
      </c>
      <c r="AM21" s="214"/>
      <c r="AN21" s="260"/>
      <c r="AO21" s="210"/>
    </row>
    <row r="22" spans="1:41" ht="19.5" customHeight="1" thickBot="1">
      <c r="A22" s="187"/>
      <c r="B22" s="264"/>
      <c r="C22" s="264"/>
      <c r="D22" s="174"/>
      <c r="E22" s="136" t="s">
        <v>90</v>
      </c>
      <c r="F22" s="152"/>
      <c r="G22" s="153"/>
      <c r="H22" s="152"/>
      <c r="I22" s="153">
        <v>1</v>
      </c>
      <c r="J22" s="152"/>
      <c r="K22" s="153"/>
      <c r="L22" s="152"/>
      <c r="M22" s="153"/>
      <c r="N22" s="152"/>
      <c r="O22" s="153"/>
      <c r="P22" s="152"/>
      <c r="Q22" s="153">
        <v>1</v>
      </c>
      <c r="R22" s="152"/>
      <c r="S22" s="153"/>
      <c r="T22" s="152"/>
      <c r="U22" s="153"/>
      <c r="V22" s="152"/>
      <c r="W22" s="153"/>
      <c r="X22" s="152"/>
      <c r="Y22" s="153">
        <v>1</v>
      </c>
      <c r="Z22" s="152"/>
      <c r="AA22" s="153"/>
      <c r="AB22" s="152"/>
      <c r="AC22" s="153"/>
      <c r="AD22" s="152"/>
      <c r="AE22" s="154"/>
      <c r="AF22" s="152"/>
      <c r="AG22" s="154">
        <v>1</v>
      </c>
      <c r="AH22" s="152"/>
      <c r="AI22" s="154"/>
      <c r="AJ22" s="152"/>
      <c r="AK22" s="84">
        <f>COUNTA(F22:AJ22)</f>
        <v>4</v>
      </c>
      <c r="AL22" s="146">
        <f>AK22*200*D19</f>
        <v>560</v>
      </c>
      <c r="AM22" s="215"/>
      <c r="AN22" s="261"/>
      <c r="AO22" s="212"/>
    </row>
    <row r="23" spans="1:41" ht="19.5" customHeight="1">
      <c r="A23" s="191">
        <v>3</v>
      </c>
      <c r="B23" s="262" t="s">
        <v>96</v>
      </c>
      <c r="C23" s="265" t="s">
        <v>85</v>
      </c>
      <c r="D23" s="172">
        <f t="shared" ref="D23" si="3">IF(C23="1割",0.9,IF(C23="2割",0.8,IF(C23="3割",0.7,0)))</f>
        <v>0.9</v>
      </c>
      <c r="E23" s="64" t="s">
        <v>19</v>
      </c>
      <c r="F23" s="107"/>
      <c r="G23" s="3"/>
      <c r="H23" s="107">
        <v>1</v>
      </c>
      <c r="I23" s="3"/>
      <c r="J23" s="107"/>
      <c r="K23" s="3"/>
      <c r="L23" s="107">
        <v>1</v>
      </c>
      <c r="M23" s="3"/>
      <c r="N23" s="107"/>
      <c r="O23" s="3"/>
      <c r="P23" s="107"/>
      <c r="Q23" s="3"/>
      <c r="R23" s="107"/>
      <c r="S23" s="3"/>
      <c r="T23" s="107"/>
      <c r="U23" s="3"/>
      <c r="V23" s="107"/>
      <c r="W23" s="3"/>
      <c r="X23" s="107"/>
      <c r="Y23" s="3"/>
      <c r="Z23" s="107"/>
      <c r="AA23" s="3"/>
      <c r="AB23" s="107"/>
      <c r="AC23" s="3"/>
      <c r="AD23" s="107"/>
      <c r="AE23" s="147"/>
      <c r="AF23" s="107"/>
      <c r="AG23" s="147"/>
      <c r="AH23" s="107"/>
      <c r="AI23" s="147"/>
      <c r="AJ23" s="107"/>
      <c r="AK23" s="81">
        <f>COUNTA(F23:AJ23)</f>
        <v>2</v>
      </c>
      <c r="AL23" s="86">
        <f>AK23*3000*D23</f>
        <v>5400</v>
      </c>
      <c r="AM23" s="213">
        <f>AL23+AL24+AL25+AL26</f>
        <v>21960</v>
      </c>
      <c r="AN23" s="266" t="s">
        <v>97</v>
      </c>
      <c r="AO23" s="267"/>
    </row>
    <row r="24" spans="1:41" ht="19.5" customHeight="1">
      <c r="A24" s="186"/>
      <c r="B24" s="263"/>
      <c r="C24" s="263"/>
      <c r="D24" s="173"/>
      <c r="E24" s="66" t="s">
        <v>20</v>
      </c>
      <c r="F24" s="108"/>
      <c r="G24" s="2"/>
      <c r="H24" s="108"/>
      <c r="I24" s="2"/>
      <c r="J24" s="108"/>
      <c r="K24" s="2"/>
      <c r="L24" s="108"/>
      <c r="M24" s="2"/>
      <c r="N24" s="108"/>
      <c r="O24" s="2"/>
      <c r="P24" s="108">
        <v>1</v>
      </c>
      <c r="Q24" s="2"/>
      <c r="R24" s="108"/>
      <c r="S24" s="2"/>
      <c r="T24" s="108">
        <v>1</v>
      </c>
      <c r="U24" s="2"/>
      <c r="V24" s="108"/>
      <c r="W24" s="2"/>
      <c r="X24" s="108">
        <v>1</v>
      </c>
      <c r="Y24" s="2"/>
      <c r="Z24" s="108"/>
      <c r="AA24" s="2"/>
      <c r="AB24" s="108">
        <v>1</v>
      </c>
      <c r="AC24" s="2"/>
      <c r="AD24" s="108"/>
      <c r="AE24" s="148"/>
      <c r="AF24" s="108">
        <v>1</v>
      </c>
      <c r="AG24" s="148"/>
      <c r="AH24" s="108"/>
      <c r="AI24" s="148"/>
      <c r="AJ24" s="108">
        <v>1</v>
      </c>
      <c r="AK24" s="83">
        <f t="shared" ref="AK24" si="4">COUNTA(F24:AJ24)</f>
        <v>6</v>
      </c>
      <c r="AL24" s="87">
        <f>AK24*2800*D23</f>
        <v>15120</v>
      </c>
      <c r="AM24" s="214"/>
      <c r="AN24" s="268"/>
      <c r="AO24" s="269"/>
    </row>
    <row r="25" spans="1:41" ht="19.5" customHeight="1">
      <c r="A25" s="186"/>
      <c r="B25" s="263"/>
      <c r="C25" s="263"/>
      <c r="D25" s="173"/>
      <c r="E25" s="132" t="s">
        <v>6</v>
      </c>
      <c r="F25" s="149"/>
      <c r="G25" s="150"/>
      <c r="H25" s="149">
        <v>1</v>
      </c>
      <c r="I25" s="150"/>
      <c r="J25" s="149"/>
      <c r="K25" s="150"/>
      <c r="L25" s="149">
        <v>1</v>
      </c>
      <c r="M25" s="150"/>
      <c r="N25" s="149"/>
      <c r="O25" s="150"/>
      <c r="P25" s="149">
        <v>1</v>
      </c>
      <c r="Q25" s="150"/>
      <c r="R25" s="149"/>
      <c r="S25" s="150"/>
      <c r="T25" s="149">
        <v>1</v>
      </c>
      <c r="U25" s="150"/>
      <c r="V25" s="149"/>
      <c r="W25" s="150"/>
      <c r="X25" s="149">
        <v>1</v>
      </c>
      <c r="Y25" s="150"/>
      <c r="Z25" s="149"/>
      <c r="AA25" s="150"/>
      <c r="AB25" s="149">
        <v>1</v>
      </c>
      <c r="AC25" s="150"/>
      <c r="AD25" s="149"/>
      <c r="AE25" s="151"/>
      <c r="AF25" s="149">
        <v>1</v>
      </c>
      <c r="AG25" s="151"/>
      <c r="AH25" s="149"/>
      <c r="AI25" s="151"/>
      <c r="AJ25" s="149">
        <v>1</v>
      </c>
      <c r="AK25" s="83">
        <f>COUNTA(F25:AJ25)</f>
        <v>8</v>
      </c>
      <c r="AL25" s="88">
        <f>AK25*200*D23</f>
        <v>1440</v>
      </c>
      <c r="AM25" s="214"/>
      <c r="AN25" s="268"/>
      <c r="AO25" s="269"/>
    </row>
    <row r="26" spans="1:41" ht="19.5" customHeight="1" thickBot="1">
      <c r="A26" s="187"/>
      <c r="B26" s="264"/>
      <c r="C26" s="264"/>
      <c r="D26" s="174"/>
      <c r="E26" s="136" t="s">
        <v>90</v>
      </c>
      <c r="F26" s="137"/>
      <c r="G26" s="138"/>
      <c r="H26" s="137"/>
      <c r="I26" s="138"/>
      <c r="J26" s="137"/>
      <c r="K26" s="138"/>
      <c r="L26" s="137"/>
      <c r="M26" s="138"/>
      <c r="N26" s="137"/>
      <c r="O26" s="138"/>
      <c r="P26" s="137"/>
      <c r="Q26" s="138"/>
      <c r="R26" s="137"/>
      <c r="S26" s="138"/>
      <c r="T26" s="137"/>
      <c r="U26" s="138"/>
      <c r="V26" s="137"/>
      <c r="W26" s="138"/>
      <c r="X26" s="137"/>
      <c r="Y26" s="138"/>
      <c r="Z26" s="137"/>
      <c r="AA26" s="138"/>
      <c r="AB26" s="137"/>
      <c r="AC26" s="138"/>
      <c r="AD26" s="137"/>
      <c r="AE26" s="139"/>
      <c r="AF26" s="137"/>
      <c r="AG26" s="139"/>
      <c r="AH26" s="137"/>
      <c r="AI26" s="139"/>
      <c r="AJ26" s="137"/>
      <c r="AK26" s="84">
        <f>COUNTA(F26:AJ26)</f>
        <v>0</v>
      </c>
      <c r="AL26" s="140">
        <f>AK26*200*D23</f>
        <v>0</v>
      </c>
      <c r="AM26" s="215"/>
      <c r="AN26" s="270"/>
      <c r="AO26" s="271"/>
    </row>
    <row r="27" spans="1:41" ht="19.5" customHeight="1">
      <c r="A27" s="191">
        <v>4</v>
      </c>
      <c r="B27" s="191"/>
      <c r="C27" s="185"/>
      <c r="D27" s="172">
        <f t="shared" ref="D27" si="5">IF(C27="1割",0.9,IF(C27="2割",0.8,IF(C27="3割",0.7,0)))</f>
        <v>0</v>
      </c>
      <c r="E27" s="64" t="s">
        <v>19</v>
      </c>
      <c r="F27" s="101"/>
      <c r="G27" s="65"/>
      <c r="H27" s="101"/>
      <c r="I27" s="65"/>
      <c r="J27" s="101"/>
      <c r="K27" s="65"/>
      <c r="L27" s="101"/>
      <c r="M27" s="65"/>
      <c r="N27" s="101"/>
      <c r="O27" s="65"/>
      <c r="P27" s="101"/>
      <c r="Q27" s="65"/>
      <c r="R27" s="101"/>
      <c r="S27" s="65"/>
      <c r="T27" s="101"/>
      <c r="U27" s="65"/>
      <c r="V27" s="101"/>
      <c r="W27" s="65"/>
      <c r="X27" s="101"/>
      <c r="Y27" s="65"/>
      <c r="Z27" s="101"/>
      <c r="AA27" s="65"/>
      <c r="AB27" s="101"/>
      <c r="AC27" s="65"/>
      <c r="AD27" s="101"/>
      <c r="AE27" s="80"/>
      <c r="AF27" s="101"/>
      <c r="AG27" s="80"/>
      <c r="AH27" s="101"/>
      <c r="AI27" s="80"/>
      <c r="AJ27" s="101"/>
      <c r="AK27" s="81">
        <f>COUNTA(F27:AJ27)</f>
        <v>0</v>
      </c>
      <c r="AL27" s="86">
        <f>AK27*3000*D27</f>
        <v>0</v>
      </c>
      <c r="AM27" s="213">
        <f>AL27+AL28+AL29+AL30</f>
        <v>0</v>
      </c>
      <c r="AN27" s="259"/>
      <c r="AO27" s="208"/>
    </row>
    <row r="28" spans="1:41" ht="19.5" customHeight="1">
      <c r="A28" s="186"/>
      <c r="B28" s="186"/>
      <c r="C28" s="186"/>
      <c r="D28" s="173"/>
      <c r="E28" s="66" t="s">
        <v>20</v>
      </c>
      <c r="F28" s="102"/>
      <c r="G28" s="67"/>
      <c r="H28" s="102"/>
      <c r="I28" s="67"/>
      <c r="J28" s="102"/>
      <c r="K28" s="67"/>
      <c r="L28" s="102"/>
      <c r="M28" s="67"/>
      <c r="N28" s="102"/>
      <c r="O28" s="67"/>
      <c r="P28" s="102"/>
      <c r="Q28" s="67"/>
      <c r="R28" s="102"/>
      <c r="S28" s="67"/>
      <c r="T28" s="102"/>
      <c r="U28" s="67"/>
      <c r="V28" s="102"/>
      <c r="W28" s="67"/>
      <c r="X28" s="102"/>
      <c r="Y28" s="67"/>
      <c r="Z28" s="102"/>
      <c r="AA28" s="67"/>
      <c r="AB28" s="102"/>
      <c r="AC28" s="67"/>
      <c r="AD28" s="102"/>
      <c r="AE28" s="82"/>
      <c r="AF28" s="102"/>
      <c r="AG28" s="82"/>
      <c r="AH28" s="102"/>
      <c r="AI28" s="82"/>
      <c r="AJ28" s="102"/>
      <c r="AK28" s="83">
        <f t="shared" ref="AK28" si="6">COUNTA(F28:AJ28)</f>
        <v>0</v>
      </c>
      <c r="AL28" s="87">
        <f>AK28*2800*D27</f>
        <v>0</v>
      </c>
      <c r="AM28" s="214"/>
      <c r="AN28" s="260"/>
      <c r="AO28" s="210"/>
    </row>
    <row r="29" spans="1:41" ht="19.5" customHeight="1">
      <c r="A29" s="186"/>
      <c r="B29" s="186"/>
      <c r="C29" s="186"/>
      <c r="D29" s="173"/>
      <c r="E29" s="132" t="s">
        <v>6</v>
      </c>
      <c r="F29" s="133"/>
      <c r="G29" s="134"/>
      <c r="H29" s="133"/>
      <c r="I29" s="134"/>
      <c r="J29" s="133"/>
      <c r="K29" s="134"/>
      <c r="L29" s="133"/>
      <c r="M29" s="134"/>
      <c r="N29" s="133"/>
      <c r="O29" s="134"/>
      <c r="P29" s="133"/>
      <c r="Q29" s="134"/>
      <c r="R29" s="133"/>
      <c r="S29" s="134"/>
      <c r="T29" s="133"/>
      <c r="U29" s="134"/>
      <c r="V29" s="133"/>
      <c r="W29" s="134"/>
      <c r="X29" s="133"/>
      <c r="Y29" s="134"/>
      <c r="Z29" s="133"/>
      <c r="AA29" s="134"/>
      <c r="AB29" s="133"/>
      <c r="AC29" s="134"/>
      <c r="AD29" s="133"/>
      <c r="AE29" s="135"/>
      <c r="AF29" s="133"/>
      <c r="AG29" s="135"/>
      <c r="AH29" s="133"/>
      <c r="AI29" s="135"/>
      <c r="AJ29" s="133"/>
      <c r="AK29" s="83">
        <f>COUNTA(F29:AJ29)</f>
        <v>0</v>
      </c>
      <c r="AL29" s="88">
        <f>AK29*200*D27</f>
        <v>0</v>
      </c>
      <c r="AM29" s="214"/>
      <c r="AN29" s="260"/>
      <c r="AO29" s="210"/>
    </row>
    <row r="30" spans="1:41" ht="19.5" customHeight="1" thickBot="1">
      <c r="A30" s="187"/>
      <c r="B30" s="187"/>
      <c r="C30" s="187"/>
      <c r="D30" s="174"/>
      <c r="E30" s="136" t="s">
        <v>90</v>
      </c>
      <c r="F30" s="137"/>
      <c r="G30" s="138"/>
      <c r="H30" s="137"/>
      <c r="I30" s="138"/>
      <c r="J30" s="137"/>
      <c r="K30" s="138"/>
      <c r="L30" s="137"/>
      <c r="M30" s="138"/>
      <c r="N30" s="137"/>
      <c r="O30" s="138"/>
      <c r="P30" s="137"/>
      <c r="Q30" s="138"/>
      <c r="R30" s="137"/>
      <c r="S30" s="138"/>
      <c r="T30" s="137"/>
      <c r="U30" s="138"/>
      <c r="V30" s="137"/>
      <c r="W30" s="138"/>
      <c r="X30" s="137"/>
      <c r="Y30" s="138"/>
      <c r="Z30" s="137"/>
      <c r="AA30" s="138"/>
      <c r="AB30" s="137"/>
      <c r="AC30" s="138"/>
      <c r="AD30" s="137"/>
      <c r="AE30" s="139"/>
      <c r="AF30" s="137"/>
      <c r="AG30" s="139"/>
      <c r="AH30" s="137"/>
      <c r="AI30" s="139"/>
      <c r="AJ30" s="137"/>
      <c r="AK30" s="84">
        <f>COUNTA(F30:AJ30)</f>
        <v>0</v>
      </c>
      <c r="AL30" s="140">
        <f>AK30*200*D28</f>
        <v>0</v>
      </c>
      <c r="AM30" s="215"/>
      <c r="AN30" s="261"/>
      <c r="AO30" s="212"/>
    </row>
    <row r="31" spans="1:41" ht="19.5" customHeight="1">
      <c r="A31" s="191">
        <v>5</v>
      </c>
      <c r="B31" s="191"/>
      <c r="C31" s="185"/>
      <c r="D31" s="172">
        <f t="shared" ref="D31" si="7">IF(C31="1割",0.9,IF(C31="2割",0.8,IF(C31="3割",0.7,0)))</f>
        <v>0</v>
      </c>
      <c r="E31" s="64" t="s">
        <v>19</v>
      </c>
      <c r="F31" s="101"/>
      <c r="G31" s="65"/>
      <c r="H31" s="101"/>
      <c r="I31" s="65"/>
      <c r="J31" s="101"/>
      <c r="K31" s="65"/>
      <c r="L31" s="101"/>
      <c r="M31" s="65"/>
      <c r="N31" s="101"/>
      <c r="O31" s="65"/>
      <c r="P31" s="101"/>
      <c r="Q31" s="65"/>
      <c r="R31" s="101"/>
      <c r="S31" s="65"/>
      <c r="T31" s="101"/>
      <c r="U31" s="65"/>
      <c r="V31" s="101"/>
      <c r="W31" s="65"/>
      <c r="X31" s="101"/>
      <c r="Y31" s="65"/>
      <c r="Z31" s="101"/>
      <c r="AA31" s="65"/>
      <c r="AB31" s="101"/>
      <c r="AC31" s="65"/>
      <c r="AD31" s="101"/>
      <c r="AE31" s="80"/>
      <c r="AF31" s="101"/>
      <c r="AG31" s="80"/>
      <c r="AH31" s="101"/>
      <c r="AI31" s="80"/>
      <c r="AJ31" s="101"/>
      <c r="AK31" s="81">
        <f>COUNTA(F31:AJ31)</f>
        <v>0</v>
      </c>
      <c r="AL31" s="86">
        <f>AK31*3000*D31</f>
        <v>0</v>
      </c>
      <c r="AM31" s="213">
        <f>AL31+AL32+AL33+AL34</f>
        <v>0</v>
      </c>
      <c r="AN31" s="259"/>
      <c r="AO31" s="208"/>
    </row>
    <row r="32" spans="1:41" ht="19.5" customHeight="1">
      <c r="A32" s="186"/>
      <c r="B32" s="186"/>
      <c r="C32" s="186"/>
      <c r="D32" s="173"/>
      <c r="E32" s="66" t="s">
        <v>20</v>
      </c>
      <c r="F32" s="102"/>
      <c r="G32" s="67"/>
      <c r="H32" s="102"/>
      <c r="I32" s="67"/>
      <c r="J32" s="102"/>
      <c r="K32" s="67"/>
      <c r="L32" s="102"/>
      <c r="M32" s="67"/>
      <c r="N32" s="102"/>
      <c r="O32" s="67"/>
      <c r="P32" s="102"/>
      <c r="Q32" s="67"/>
      <c r="R32" s="102"/>
      <c r="S32" s="67"/>
      <c r="T32" s="102"/>
      <c r="U32" s="67"/>
      <c r="V32" s="102"/>
      <c r="W32" s="67"/>
      <c r="X32" s="102"/>
      <c r="Y32" s="67"/>
      <c r="Z32" s="102"/>
      <c r="AA32" s="67"/>
      <c r="AB32" s="102"/>
      <c r="AC32" s="67"/>
      <c r="AD32" s="102"/>
      <c r="AE32" s="82"/>
      <c r="AF32" s="102"/>
      <c r="AG32" s="67"/>
      <c r="AH32" s="102"/>
      <c r="AI32" s="82"/>
      <c r="AJ32" s="102"/>
      <c r="AK32" s="83">
        <f t="shared" ref="AK32" si="8">COUNTA(F32:AJ32)</f>
        <v>0</v>
      </c>
      <c r="AL32" s="87">
        <f>AK32*2800*D31</f>
        <v>0</v>
      </c>
      <c r="AM32" s="214"/>
      <c r="AN32" s="260"/>
      <c r="AO32" s="210"/>
    </row>
    <row r="33" spans="1:41" ht="19.5" customHeight="1">
      <c r="A33" s="186"/>
      <c r="B33" s="186"/>
      <c r="C33" s="186"/>
      <c r="D33" s="173"/>
      <c r="E33" s="132" t="s">
        <v>6</v>
      </c>
      <c r="F33" s="133"/>
      <c r="G33" s="134"/>
      <c r="H33" s="133"/>
      <c r="I33" s="134"/>
      <c r="J33" s="133"/>
      <c r="K33" s="134"/>
      <c r="L33" s="133"/>
      <c r="M33" s="134"/>
      <c r="N33" s="133"/>
      <c r="O33" s="134"/>
      <c r="P33" s="133"/>
      <c r="Q33" s="134"/>
      <c r="R33" s="133"/>
      <c r="S33" s="134"/>
      <c r="T33" s="133"/>
      <c r="U33" s="134"/>
      <c r="V33" s="133"/>
      <c r="W33" s="134"/>
      <c r="X33" s="133"/>
      <c r="Y33" s="134"/>
      <c r="Z33" s="133"/>
      <c r="AA33" s="134"/>
      <c r="AB33" s="133"/>
      <c r="AC33" s="134"/>
      <c r="AD33" s="133"/>
      <c r="AE33" s="135"/>
      <c r="AF33" s="133"/>
      <c r="AG33" s="134"/>
      <c r="AH33" s="133"/>
      <c r="AI33" s="135"/>
      <c r="AJ33" s="133"/>
      <c r="AK33" s="83">
        <f>COUNTA(F33:AJ33)</f>
        <v>0</v>
      </c>
      <c r="AL33" s="88">
        <f>AK33*200*D31</f>
        <v>0</v>
      </c>
      <c r="AM33" s="214"/>
      <c r="AN33" s="260"/>
      <c r="AO33" s="210"/>
    </row>
    <row r="34" spans="1:41" ht="19.5" customHeight="1" thickBot="1">
      <c r="A34" s="187"/>
      <c r="B34" s="187"/>
      <c r="C34" s="187"/>
      <c r="D34" s="174"/>
      <c r="E34" s="136" t="s">
        <v>90</v>
      </c>
      <c r="F34" s="137"/>
      <c r="G34" s="138"/>
      <c r="H34" s="137"/>
      <c r="I34" s="138"/>
      <c r="J34" s="137"/>
      <c r="K34" s="138"/>
      <c r="L34" s="137"/>
      <c r="M34" s="138"/>
      <c r="N34" s="137"/>
      <c r="O34" s="138"/>
      <c r="P34" s="137"/>
      <c r="Q34" s="138"/>
      <c r="R34" s="137"/>
      <c r="S34" s="138"/>
      <c r="T34" s="137"/>
      <c r="U34" s="138"/>
      <c r="V34" s="137"/>
      <c r="W34" s="138"/>
      <c r="X34" s="137"/>
      <c r="Y34" s="138"/>
      <c r="Z34" s="137"/>
      <c r="AA34" s="138"/>
      <c r="AB34" s="137"/>
      <c r="AC34" s="138"/>
      <c r="AD34" s="137"/>
      <c r="AE34" s="139"/>
      <c r="AF34" s="137"/>
      <c r="AG34" s="139"/>
      <c r="AH34" s="137"/>
      <c r="AI34" s="139"/>
      <c r="AJ34" s="137"/>
      <c r="AK34" s="84">
        <f>COUNTA(F34:AJ34)</f>
        <v>0</v>
      </c>
      <c r="AL34" s="140">
        <f>AK34*200*D31</f>
        <v>0</v>
      </c>
      <c r="AM34" s="215"/>
      <c r="AN34" s="261"/>
      <c r="AO34" s="212"/>
    </row>
    <row r="35" spans="1:41" ht="19.5" customHeight="1">
      <c r="A35" s="191">
        <v>6</v>
      </c>
      <c r="B35" s="191"/>
      <c r="C35" s="185"/>
      <c r="D35" s="172">
        <f t="shared" ref="D35" si="9">IF(C35="1割",0.9,IF(C35="2割",0.8,IF(C35="3割",0.7,0)))</f>
        <v>0</v>
      </c>
      <c r="E35" s="64" t="s">
        <v>19</v>
      </c>
      <c r="F35" s="101"/>
      <c r="G35" s="65"/>
      <c r="H35" s="101"/>
      <c r="I35" s="65"/>
      <c r="J35" s="101"/>
      <c r="K35" s="65"/>
      <c r="L35" s="101"/>
      <c r="M35" s="65"/>
      <c r="N35" s="101"/>
      <c r="O35" s="65"/>
      <c r="P35" s="101"/>
      <c r="Q35" s="65"/>
      <c r="R35" s="101"/>
      <c r="S35" s="65"/>
      <c r="T35" s="101"/>
      <c r="U35" s="65"/>
      <c r="V35" s="101"/>
      <c r="W35" s="65"/>
      <c r="X35" s="101"/>
      <c r="Y35" s="65"/>
      <c r="Z35" s="101"/>
      <c r="AA35" s="65"/>
      <c r="AB35" s="101"/>
      <c r="AC35" s="65"/>
      <c r="AD35" s="101"/>
      <c r="AE35" s="80"/>
      <c r="AF35" s="101"/>
      <c r="AG35" s="80"/>
      <c r="AH35" s="101"/>
      <c r="AI35" s="80"/>
      <c r="AJ35" s="101"/>
      <c r="AK35" s="81">
        <f>COUNTA(F35:AJ35)</f>
        <v>0</v>
      </c>
      <c r="AL35" s="86">
        <f>AK35*3000*D35</f>
        <v>0</v>
      </c>
      <c r="AM35" s="213">
        <f>AL35+AL36+AL37+AL38</f>
        <v>0</v>
      </c>
      <c r="AN35" s="259"/>
      <c r="AO35" s="208"/>
    </row>
    <row r="36" spans="1:41" ht="19.5" customHeight="1">
      <c r="A36" s="186"/>
      <c r="B36" s="186"/>
      <c r="C36" s="186"/>
      <c r="D36" s="173"/>
      <c r="E36" s="66" t="s">
        <v>20</v>
      </c>
      <c r="F36" s="102"/>
      <c r="G36" s="67"/>
      <c r="H36" s="102"/>
      <c r="I36" s="67"/>
      <c r="J36" s="102"/>
      <c r="K36" s="67"/>
      <c r="L36" s="102"/>
      <c r="M36" s="67"/>
      <c r="N36" s="102"/>
      <c r="O36" s="67"/>
      <c r="P36" s="102"/>
      <c r="Q36" s="67"/>
      <c r="R36" s="102"/>
      <c r="S36" s="67"/>
      <c r="T36" s="102"/>
      <c r="U36" s="67"/>
      <c r="V36" s="102"/>
      <c r="W36" s="67"/>
      <c r="X36" s="102"/>
      <c r="Y36" s="67"/>
      <c r="Z36" s="102"/>
      <c r="AA36" s="67"/>
      <c r="AB36" s="102"/>
      <c r="AC36" s="67"/>
      <c r="AD36" s="102"/>
      <c r="AE36" s="82"/>
      <c r="AF36" s="102"/>
      <c r="AG36" s="82"/>
      <c r="AH36" s="102"/>
      <c r="AI36" s="82"/>
      <c r="AJ36" s="102"/>
      <c r="AK36" s="83">
        <f t="shared" ref="AK36" si="10">COUNTA(F36:AJ36)</f>
        <v>0</v>
      </c>
      <c r="AL36" s="87">
        <f>AK36*2800*D35</f>
        <v>0</v>
      </c>
      <c r="AM36" s="214"/>
      <c r="AN36" s="260"/>
      <c r="AO36" s="210"/>
    </row>
    <row r="37" spans="1:41" ht="19.5" customHeight="1">
      <c r="A37" s="186"/>
      <c r="B37" s="186"/>
      <c r="C37" s="186"/>
      <c r="D37" s="173"/>
      <c r="E37" s="132" t="s">
        <v>6</v>
      </c>
      <c r="F37" s="133"/>
      <c r="G37" s="134"/>
      <c r="H37" s="133"/>
      <c r="I37" s="134"/>
      <c r="J37" s="133"/>
      <c r="K37" s="134"/>
      <c r="L37" s="133"/>
      <c r="M37" s="134"/>
      <c r="N37" s="133"/>
      <c r="O37" s="134"/>
      <c r="P37" s="133"/>
      <c r="Q37" s="134"/>
      <c r="R37" s="133"/>
      <c r="S37" s="134"/>
      <c r="T37" s="133"/>
      <c r="U37" s="134"/>
      <c r="V37" s="133"/>
      <c r="W37" s="134"/>
      <c r="X37" s="133"/>
      <c r="Y37" s="134"/>
      <c r="Z37" s="133"/>
      <c r="AA37" s="134"/>
      <c r="AB37" s="133"/>
      <c r="AC37" s="134"/>
      <c r="AD37" s="133"/>
      <c r="AE37" s="135"/>
      <c r="AF37" s="133"/>
      <c r="AG37" s="135"/>
      <c r="AH37" s="133"/>
      <c r="AI37" s="135"/>
      <c r="AJ37" s="133"/>
      <c r="AK37" s="83">
        <f>COUNTA(F37:AJ37)</f>
        <v>0</v>
      </c>
      <c r="AL37" s="88">
        <f>AK37*200*D35</f>
        <v>0</v>
      </c>
      <c r="AM37" s="214"/>
      <c r="AN37" s="260"/>
      <c r="AO37" s="210"/>
    </row>
    <row r="38" spans="1:41" ht="19.5" customHeight="1" thickBot="1">
      <c r="A38" s="187"/>
      <c r="B38" s="187"/>
      <c r="C38" s="187"/>
      <c r="D38" s="174"/>
      <c r="E38" s="136" t="s">
        <v>90</v>
      </c>
      <c r="F38" s="137"/>
      <c r="G38" s="138"/>
      <c r="H38" s="137"/>
      <c r="I38" s="138"/>
      <c r="J38" s="137"/>
      <c r="K38" s="138"/>
      <c r="L38" s="137"/>
      <c r="M38" s="138"/>
      <c r="N38" s="137"/>
      <c r="O38" s="138"/>
      <c r="P38" s="137"/>
      <c r="Q38" s="138"/>
      <c r="R38" s="137"/>
      <c r="S38" s="138"/>
      <c r="T38" s="137"/>
      <c r="U38" s="138"/>
      <c r="V38" s="137"/>
      <c r="W38" s="138"/>
      <c r="X38" s="137"/>
      <c r="Y38" s="138"/>
      <c r="Z38" s="137"/>
      <c r="AA38" s="138"/>
      <c r="AB38" s="137"/>
      <c r="AC38" s="138"/>
      <c r="AD38" s="137"/>
      <c r="AE38" s="139"/>
      <c r="AF38" s="137"/>
      <c r="AG38" s="139"/>
      <c r="AH38" s="137"/>
      <c r="AI38" s="139"/>
      <c r="AJ38" s="137"/>
      <c r="AK38" s="84">
        <f>COUNTA(F38:AJ38)</f>
        <v>0</v>
      </c>
      <c r="AL38" s="140">
        <f>AK38*200*D35</f>
        <v>0</v>
      </c>
      <c r="AM38" s="215"/>
      <c r="AN38" s="261"/>
      <c r="AO38" s="212"/>
    </row>
    <row r="39" spans="1:41" ht="19.5" customHeight="1">
      <c r="A39" s="191">
        <v>7</v>
      </c>
      <c r="B39" s="191"/>
      <c r="C39" s="185"/>
      <c r="D39" s="172">
        <f t="shared" ref="D39" si="11">IF(C39="1割",0.9,IF(C39="2割",0.8,IF(C39="3割",0.7,0)))</f>
        <v>0</v>
      </c>
      <c r="E39" s="64" t="s">
        <v>19</v>
      </c>
      <c r="F39" s="101"/>
      <c r="G39" s="65"/>
      <c r="H39" s="101"/>
      <c r="I39" s="65"/>
      <c r="J39" s="101"/>
      <c r="K39" s="65"/>
      <c r="L39" s="101"/>
      <c r="M39" s="65"/>
      <c r="N39" s="101"/>
      <c r="O39" s="65"/>
      <c r="P39" s="101"/>
      <c r="Q39" s="65"/>
      <c r="R39" s="101"/>
      <c r="S39" s="65"/>
      <c r="T39" s="101"/>
      <c r="U39" s="65"/>
      <c r="V39" s="101"/>
      <c r="W39" s="65"/>
      <c r="X39" s="101"/>
      <c r="Y39" s="65"/>
      <c r="Z39" s="101"/>
      <c r="AA39" s="65"/>
      <c r="AB39" s="101"/>
      <c r="AC39" s="65"/>
      <c r="AD39" s="101"/>
      <c r="AE39" s="80"/>
      <c r="AF39" s="101"/>
      <c r="AG39" s="80"/>
      <c r="AH39" s="101"/>
      <c r="AI39" s="80"/>
      <c r="AJ39" s="101"/>
      <c r="AK39" s="81">
        <f>COUNTA(F39:AJ39)</f>
        <v>0</v>
      </c>
      <c r="AL39" s="86">
        <f>AK39*3000*D39</f>
        <v>0</v>
      </c>
      <c r="AM39" s="213">
        <f>AL39+AL40+AL41+AL42</f>
        <v>0</v>
      </c>
      <c r="AN39" s="259"/>
      <c r="AO39" s="208"/>
    </row>
    <row r="40" spans="1:41" ht="19.5" customHeight="1">
      <c r="A40" s="186"/>
      <c r="B40" s="186"/>
      <c r="C40" s="186"/>
      <c r="D40" s="173"/>
      <c r="E40" s="66" t="s">
        <v>20</v>
      </c>
      <c r="F40" s="102"/>
      <c r="G40" s="67"/>
      <c r="H40" s="102"/>
      <c r="I40" s="67"/>
      <c r="J40" s="102"/>
      <c r="K40" s="67"/>
      <c r="L40" s="102"/>
      <c r="M40" s="67"/>
      <c r="N40" s="102"/>
      <c r="O40" s="67"/>
      <c r="P40" s="102"/>
      <c r="Q40" s="67"/>
      <c r="R40" s="102"/>
      <c r="S40" s="67"/>
      <c r="T40" s="102"/>
      <c r="U40" s="67"/>
      <c r="V40" s="102"/>
      <c r="W40" s="67"/>
      <c r="X40" s="102"/>
      <c r="Y40" s="67"/>
      <c r="Z40" s="102"/>
      <c r="AA40" s="67"/>
      <c r="AB40" s="102"/>
      <c r="AC40" s="67"/>
      <c r="AD40" s="102"/>
      <c r="AE40" s="82"/>
      <c r="AF40" s="102"/>
      <c r="AG40" s="82"/>
      <c r="AH40" s="102"/>
      <c r="AI40" s="82"/>
      <c r="AJ40" s="102"/>
      <c r="AK40" s="83">
        <f t="shared" ref="AK40" si="12">COUNTA(F40:AJ40)</f>
        <v>0</v>
      </c>
      <c r="AL40" s="87">
        <f>AK40*2800*D39</f>
        <v>0</v>
      </c>
      <c r="AM40" s="214"/>
      <c r="AN40" s="260"/>
      <c r="AO40" s="210"/>
    </row>
    <row r="41" spans="1:41" ht="19.5" customHeight="1">
      <c r="A41" s="186"/>
      <c r="B41" s="186"/>
      <c r="C41" s="186"/>
      <c r="D41" s="173"/>
      <c r="E41" s="132" t="s">
        <v>6</v>
      </c>
      <c r="F41" s="133"/>
      <c r="G41" s="134"/>
      <c r="H41" s="133"/>
      <c r="I41" s="134"/>
      <c r="J41" s="133"/>
      <c r="K41" s="134"/>
      <c r="L41" s="133"/>
      <c r="M41" s="134"/>
      <c r="N41" s="133"/>
      <c r="O41" s="134"/>
      <c r="P41" s="133"/>
      <c r="Q41" s="134"/>
      <c r="R41" s="133"/>
      <c r="S41" s="134"/>
      <c r="T41" s="133"/>
      <c r="U41" s="134"/>
      <c r="V41" s="133"/>
      <c r="W41" s="134"/>
      <c r="X41" s="133"/>
      <c r="Y41" s="134"/>
      <c r="Z41" s="133"/>
      <c r="AA41" s="134"/>
      <c r="AB41" s="133"/>
      <c r="AC41" s="134"/>
      <c r="AD41" s="133"/>
      <c r="AE41" s="135"/>
      <c r="AF41" s="133"/>
      <c r="AG41" s="135"/>
      <c r="AH41" s="133"/>
      <c r="AI41" s="135"/>
      <c r="AJ41" s="133"/>
      <c r="AK41" s="83">
        <f>COUNTA(F41:AJ41)</f>
        <v>0</v>
      </c>
      <c r="AL41" s="88">
        <f>AK41*200*D39</f>
        <v>0</v>
      </c>
      <c r="AM41" s="214"/>
      <c r="AN41" s="260"/>
      <c r="AO41" s="210"/>
    </row>
    <row r="42" spans="1:41" ht="19.5" customHeight="1" thickBot="1">
      <c r="A42" s="187"/>
      <c r="B42" s="187"/>
      <c r="C42" s="187"/>
      <c r="D42" s="174"/>
      <c r="E42" s="136" t="s">
        <v>90</v>
      </c>
      <c r="F42" s="137"/>
      <c r="G42" s="138"/>
      <c r="H42" s="137"/>
      <c r="I42" s="138"/>
      <c r="J42" s="137"/>
      <c r="K42" s="138"/>
      <c r="L42" s="137"/>
      <c r="M42" s="138"/>
      <c r="N42" s="137"/>
      <c r="O42" s="138"/>
      <c r="P42" s="137"/>
      <c r="Q42" s="138"/>
      <c r="R42" s="137"/>
      <c r="S42" s="138"/>
      <c r="T42" s="137"/>
      <c r="U42" s="138"/>
      <c r="V42" s="137"/>
      <c r="W42" s="138"/>
      <c r="X42" s="137"/>
      <c r="Y42" s="138"/>
      <c r="Z42" s="137"/>
      <c r="AA42" s="138"/>
      <c r="AB42" s="137"/>
      <c r="AC42" s="138"/>
      <c r="AD42" s="137"/>
      <c r="AE42" s="139"/>
      <c r="AF42" s="137"/>
      <c r="AG42" s="139"/>
      <c r="AH42" s="137"/>
      <c r="AI42" s="139"/>
      <c r="AJ42" s="137"/>
      <c r="AK42" s="84">
        <f>COUNTA(F42:AJ42)</f>
        <v>0</v>
      </c>
      <c r="AL42" s="140">
        <f>AK42*200*D39</f>
        <v>0</v>
      </c>
      <c r="AM42" s="215"/>
      <c r="AN42" s="261"/>
      <c r="AO42" s="212"/>
    </row>
    <row r="43" spans="1:41" ht="19.5" customHeight="1">
      <c r="A43" s="191">
        <v>8</v>
      </c>
      <c r="B43" s="191"/>
      <c r="C43" s="185"/>
      <c r="D43" s="172">
        <f t="shared" ref="D43" si="13">IF(C43="1割",0.9,IF(C43="2割",0.8,IF(C43="3割",0.7,0)))</f>
        <v>0</v>
      </c>
      <c r="E43" s="64" t="s">
        <v>19</v>
      </c>
      <c r="F43" s="101"/>
      <c r="G43" s="65"/>
      <c r="H43" s="101"/>
      <c r="I43" s="65"/>
      <c r="J43" s="101"/>
      <c r="K43" s="65"/>
      <c r="L43" s="101"/>
      <c r="M43" s="65"/>
      <c r="N43" s="101"/>
      <c r="O43" s="65"/>
      <c r="P43" s="101"/>
      <c r="Q43" s="65"/>
      <c r="R43" s="101"/>
      <c r="S43" s="65"/>
      <c r="T43" s="101"/>
      <c r="U43" s="65"/>
      <c r="V43" s="101"/>
      <c r="W43" s="65"/>
      <c r="X43" s="101"/>
      <c r="Y43" s="65"/>
      <c r="Z43" s="101"/>
      <c r="AA43" s="65"/>
      <c r="AB43" s="101"/>
      <c r="AC43" s="65"/>
      <c r="AD43" s="101"/>
      <c r="AE43" s="80"/>
      <c r="AF43" s="101"/>
      <c r="AG43" s="80"/>
      <c r="AH43" s="101"/>
      <c r="AI43" s="80"/>
      <c r="AJ43" s="101"/>
      <c r="AK43" s="81">
        <f>COUNTA(F43:AJ43)</f>
        <v>0</v>
      </c>
      <c r="AL43" s="86">
        <f>AK43*3000*D43</f>
        <v>0</v>
      </c>
      <c r="AM43" s="213">
        <f>AL43+AL44+AL45+AL46</f>
        <v>0</v>
      </c>
      <c r="AN43" s="259"/>
      <c r="AO43" s="208"/>
    </row>
    <row r="44" spans="1:41" ht="19.5" customHeight="1">
      <c r="A44" s="186"/>
      <c r="B44" s="186"/>
      <c r="C44" s="186"/>
      <c r="D44" s="173"/>
      <c r="E44" s="66" t="s">
        <v>20</v>
      </c>
      <c r="F44" s="102"/>
      <c r="G44" s="67"/>
      <c r="H44" s="102"/>
      <c r="I44" s="67"/>
      <c r="J44" s="102"/>
      <c r="K44" s="67"/>
      <c r="L44" s="102"/>
      <c r="M44" s="67"/>
      <c r="N44" s="102"/>
      <c r="O44" s="67"/>
      <c r="P44" s="102"/>
      <c r="Q44" s="67"/>
      <c r="R44" s="102"/>
      <c r="S44" s="67"/>
      <c r="T44" s="102"/>
      <c r="U44" s="67"/>
      <c r="V44" s="102"/>
      <c r="W44" s="67"/>
      <c r="X44" s="102"/>
      <c r="Y44" s="67"/>
      <c r="Z44" s="102"/>
      <c r="AA44" s="67"/>
      <c r="AB44" s="102"/>
      <c r="AC44" s="67"/>
      <c r="AD44" s="102"/>
      <c r="AE44" s="82"/>
      <c r="AF44" s="102"/>
      <c r="AG44" s="82"/>
      <c r="AH44" s="102"/>
      <c r="AI44" s="82"/>
      <c r="AJ44" s="102"/>
      <c r="AK44" s="83">
        <f t="shared" ref="AK44" si="14">COUNTA(F44:AJ44)</f>
        <v>0</v>
      </c>
      <c r="AL44" s="87">
        <f>AK44*2800*D43</f>
        <v>0</v>
      </c>
      <c r="AM44" s="214"/>
      <c r="AN44" s="260"/>
      <c r="AO44" s="210"/>
    </row>
    <row r="45" spans="1:41" ht="19.5" customHeight="1">
      <c r="A45" s="186"/>
      <c r="B45" s="186"/>
      <c r="C45" s="186"/>
      <c r="D45" s="173"/>
      <c r="E45" s="132" t="s">
        <v>6</v>
      </c>
      <c r="F45" s="133"/>
      <c r="G45" s="134"/>
      <c r="H45" s="133"/>
      <c r="I45" s="134"/>
      <c r="J45" s="133"/>
      <c r="K45" s="134"/>
      <c r="L45" s="133"/>
      <c r="M45" s="134"/>
      <c r="N45" s="133"/>
      <c r="O45" s="134"/>
      <c r="P45" s="133"/>
      <c r="Q45" s="134"/>
      <c r="R45" s="133"/>
      <c r="S45" s="134"/>
      <c r="T45" s="133"/>
      <c r="U45" s="134"/>
      <c r="V45" s="133"/>
      <c r="W45" s="134"/>
      <c r="X45" s="133"/>
      <c r="Y45" s="134"/>
      <c r="Z45" s="133"/>
      <c r="AA45" s="134"/>
      <c r="AB45" s="133"/>
      <c r="AC45" s="134"/>
      <c r="AD45" s="133"/>
      <c r="AE45" s="135"/>
      <c r="AF45" s="133"/>
      <c r="AG45" s="135"/>
      <c r="AH45" s="133"/>
      <c r="AI45" s="135"/>
      <c r="AJ45" s="133"/>
      <c r="AK45" s="83">
        <f>COUNTA(F45:AJ45)</f>
        <v>0</v>
      </c>
      <c r="AL45" s="88">
        <f>AK45*200*D43</f>
        <v>0</v>
      </c>
      <c r="AM45" s="214"/>
      <c r="AN45" s="260"/>
      <c r="AO45" s="210"/>
    </row>
    <row r="46" spans="1:41" ht="19.5" customHeight="1" thickBot="1">
      <c r="A46" s="187"/>
      <c r="B46" s="187"/>
      <c r="C46" s="187"/>
      <c r="D46" s="174"/>
      <c r="E46" s="136" t="s">
        <v>90</v>
      </c>
      <c r="F46" s="137"/>
      <c r="G46" s="138"/>
      <c r="H46" s="137"/>
      <c r="I46" s="138"/>
      <c r="J46" s="137"/>
      <c r="K46" s="138"/>
      <c r="L46" s="137"/>
      <c r="M46" s="138"/>
      <c r="N46" s="137"/>
      <c r="O46" s="138"/>
      <c r="P46" s="137"/>
      <c r="Q46" s="138"/>
      <c r="R46" s="137"/>
      <c r="S46" s="138"/>
      <c r="T46" s="137"/>
      <c r="U46" s="138"/>
      <c r="V46" s="137"/>
      <c r="W46" s="138"/>
      <c r="X46" s="137"/>
      <c r="Y46" s="138"/>
      <c r="Z46" s="137"/>
      <c r="AA46" s="138"/>
      <c r="AB46" s="137"/>
      <c r="AC46" s="138"/>
      <c r="AD46" s="137"/>
      <c r="AE46" s="139"/>
      <c r="AF46" s="137"/>
      <c r="AG46" s="139"/>
      <c r="AH46" s="137"/>
      <c r="AI46" s="139"/>
      <c r="AJ46" s="137"/>
      <c r="AK46" s="84">
        <f>COUNTA(F46:AJ46)</f>
        <v>0</v>
      </c>
      <c r="AL46" s="140">
        <f>AK46*200*D43</f>
        <v>0</v>
      </c>
      <c r="AM46" s="215"/>
      <c r="AN46" s="261"/>
      <c r="AO46" s="212"/>
    </row>
    <row r="47" spans="1:41" ht="19.5" customHeight="1">
      <c r="A47" s="191">
        <v>9</v>
      </c>
      <c r="B47" s="191"/>
      <c r="C47" s="185"/>
      <c r="D47" s="172">
        <f t="shared" ref="D47" si="15">IF(C47="1割",0.9,IF(C47="2割",0.8,IF(C47="3割",0.7,0)))</f>
        <v>0</v>
      </c>
      <c r="E47" s="64" t="s">
        <v>19</v>
      </c>
      <c r="F47" s="101"/>
      <c r="G47" s="65"/>
      <c r="H47" s="101"/>
      <c r="I47" s="65"/>
      <c r="J47" s="101"/>
      <c r="K47" s="65"/>
      <c r="L47" s="101"/>
      <c r="M47" s="65"/>
      <c r="N47" s="101"/>
      <c r="O47" s="65"/>
      <c r="P47" s="101"/>
      <c r="Q47" s="65"/>
      <c r="R47" s="101"/>
      <c r="S47" s="65"/>
      <c r="T47" s="101"/>
      <c r="U47" s="65"/>
      <c r="V47" s="101"/>
      <c r="W47" s="65"/>
      <c r="X47" s="101"/>
      <c r="Y47" s="65"/>
      <c r="Z47" s="101"/>
      <c r="AA47" s="65"/>
      <c r="AB47" s="101"/>
      <c r="AC47" s="65"/>
      <c r="AD47" s="101"/>
      <c r="AE47" s="65"/>
      <c r="AF47" s="101"/>
      <c r="AG47" s="65"/>
      <c r="AH47" s="101"/>
      <c r="AI47" s="80"/>
      <c r="AJ47" s="101"/>
      <c r="AK47" s="81">
        <f>COUNTA(F47:AJ47)</f>
        <v>0</v>
      </c>
      <c r="AL47" s="86">
        <f>AK47*3000*D47</f>
        <v>0</v>
      </c>
      <c r="AM47" s="213">
        <f>AL47+AL48+AL49+AL50</f>
        <v>0</v>
      </c>
      <c r="AN47" s="259"/>
      <c r="AO47" s="208"/>
    </row>
    <row r="48" spans="1:41" ht="19.5" customHeight="1">
      <c r="A48" s="186"/>
      <c r="B48" s="186"/>
      <c r="C48" s="186"/>
      <c r="D48" s="173"/>
      <c r="E48" s="66" t="s">
        <v>20</v>
      </c>
      <c r="F48" s="102"/>
      <c r="G48" s="67"/>
      <c r="H48" s="102"/>
      <c r="I48" s="67"/>
      <c r="J48" s="102"/>
      <c r="K48" s="67"/>
      <c r="L48" s="102"/>
      <c r="M48" s="67"/>
      <c r="N48" s="102"/>
      <c r="O48" s="67"/>
      <c r="P48" s="102"/>
      <c r="Q48" s="67"/>
      <c r="R48" s="102"/>
      <c r="S48" s="67"/>
      <c r="T48" s="102"/>
      <c r="U48" s="67"/>
      <c r="V48" s="102"/>
      <c r="W48" s="67"/>
      <c r="X48" s="102"/>
      <c r="Y48" s="67"/>
      <c r="Z48" s="102"/>
      <c r="AA48" s="67"/>
      <c r="AB48" s="102"/>
      <c r="AC48" s="67"/>
      <c r="AD48" s="102"/>
      <c r="AE48" s="67"/>
      <c r="AF48" s="102"/>
      <c r="AG48" s="67"/>
      <c r="AH48" s="102"/>
      <c r="AI48" s="82"/>
      <c r="AJ48" s="102"/>
      <c r="AK48" s="83">
        <f t="shared" ref="AK48" si="16">COUNTA(F48:AJ48)</f>
        <v>0</v>
      </c>
      <c r="AL48" s="87">
        <f>AK48*2800*D47</f>
        <v>0</v>
      </c>
      <c r="AM48" s="214"/>
      <c r="AN48" s="260"/>
      <c r="AO48" s="210"/>
    </row>
    <row r="49" spans="1:41" ht="19.5" customHeight="1">
      <c r="A49" s="186"/>
      <c r="B49" s="186"/>
      <c r="C49" s="186"/>
      <c r="D49" s="173"/>
      <c r="E49" s="132" t="s">
        <v>6</v>
      </c>
      <c r="F49" s="133"/>
      <c r="G49" s="134"/>
      <c r="H49" s="133"/>
      <c r="I49" s="134"/>
      <c r="J49" s="133"/>
      <c r="K49" s="134"/>
      <c r="L49" s="133"/>
      <c r="M49" s="134"/>
      <c r="N49" s="133"/>
      <c r="O49" s="134"/>
      <c r="P49" s="133"/>
      <c r="Q49" s="134"/>
      <c r="R49" s="133"/>
      <c r="S49" s="134"/>
      <c r="T49" s="133"/>
      <c r="U49" s="134"/>
      <c r="V49" s="133"/>
      <c r="W49" s="134"/>
      <c r="X49" s="133"/>
      <c r="Y49" s="134"/>
      <c r="Z49" s="133"/>
      <c r="AA49" s="134"/>
      <c r="AB49" s="133"/>
      <c r="AC49" s="134"/>
      <c r="AD49" s="133"/>
      <c r="AE49" s="134"/>
      <c r="AF49" s="133"/>
      <c r="AG49" s="134"/>
      <c r="AH49" s="133"/>
      <c r="AI49" s="135"/>
      <c r="AJ49" s="133"/>
      <c r="AK49" s="83">
        <f>COUNTA(F49:AJ49)</f>
        <v>0</v>
      </c>
      <c r="AL49" s="88">
        <f>AK49*200*D47</f>
        <v>0</v>
      </c>
      <c r="AM49" s="214"/>
      <c r="AN49" s="260"/>
      <c r="AO49" s="210"/>
    </row>
    <row r="50" spans="1:41" ht="19.5" customHeight="1" thickBot="1">
      <c r="A50" s="187"/>
      <c r="B50" s="187"/>
      <c r="C50" s="187"/>
      <c r="D50" s="174"/>
      <c r="E50" s="136" t="s">
        <v>90</v>
      </c>
      <c r="F50" s="137"/>
      <c r="G50" s="138"/>
      <c r="H50" s="137"/>
      <c r="I50" s="138"/>
      <c r="J50" s="137"/>
      <c r="K50" s="138"/>
      <c r="L50" s="137"/>
      <c r="M50" s="138"/>
      <c r="N50" s="137"/>
      <c r="O50" s="138"/>
      <c r="P50" s="137"/>
      <c r="Q50" s="138"/>
      <c r="R50" s="137"/>
      <c r="S50" s="138"/>
      <c r="T50" s="137"/>
      <c r="U50" s="138"/>
      <c r="V50" s="137"/>
      <c r="W50" s="138"/>
      <c r="X50" s="137"/>
      <c r="Y50" s="138"/>
      <c r="Z50" s="137"/>
      <c r="AA50" s="138"/>
      <c r="AB50" s="137"/>
      <c r="AC50" s="138"/>
      <c r="AD50" s="137"/>
      <c r="AE50" s="139"/>
      <c r="AF50" s="137"/>
      <c r="AG50" s="139"/>
      <c r="AH50" s="137"/>
      <c r="AI50" s="139"/>
      <c r="AJ50" s="137"/>
      <c r="AK50" s="84">
        <f>COUNTA(F50:AJ50)</f>
        <v>0</v>
      </c>
      <c r="AL50" s="140">
        <f>AK50*200*D47</f>
        <v>0</v>
      </c>
      <c r="AM50" s="215"/>
      <c r="AN50" s="261"/>
      <c r="AO50" s="212"/>
    </row>
    <row r="51" spans="1:41" ht="19.5" customHeight="1">
      <c r="A51" s="191">
        <v>10</v>
      </c>
      <c r="B51" s="191"/>
      <c r="C51" s="185"/>
      <c r="D51" s="172">
        <f t="shared" ref="D51" si="17">IF(C51="1割",0.9,IF(C51="2割",0.8,IF(C51="3割",0.7,0)))</f>
        <v>0</v>
      </c>
      <c r="E51" s="64" t="s">
        <v>19</v>
      </c>
      <c r="F51" s="101"/>
      <c r="G51" s="65"/>
      <c r="H51" s="101"/>
      <c r="I51" s="65"/>
      <c r="J51" s="101"/>
      <c r="K51" s="65"/>
      <c r="L51" s="101"/>
      <c r="M51" s="65"/>
      <c r="N51" s="101"/>
      <c r="O51" s="65"/>
      <c r="P51" s="101"/>
      <c r="Q51" s="65"/>
      <c r="R51" s="101"/>
      <c r="S51" s="65"/>
      <c r="T51" s="101"/>
      <c r="U51" s="65"/>
      <c r="V51" s="101"/>
      <c r="W51" s="65"/>
      <c r="X51" s="101"/>
      <c r="Y51" s="65"/>
      <c r="Z51" s="101"/>
      <c r="AA51" s="65"/>
      <c r="AB51" s="101"/>
      <c r="AC51" s="65"/>
      <c r="AD51" s="101"/>
      <c r="AE51" s="80"/>
      <c r="AF51" s="101"/>
      <c r="AG51" s="80"/>
      <c r="AH51" s="101"/>
      <c r="AI51" s="80"/>
      <c r="AJ51" s="101"/>
      <c r="AK51" s="81">
        <f>COUNTA(F51:AJ51)</f>
        <v>0</v>
      </c>
      <c r="AL51" s="86">
        <f>AK51*3000*D51</f>
        <v>0</v>
      </c>
      <c r="AM51" s="213">
        <f>AL51+AL52+AL53+AL54</f>
        <v>0</v>
      </c>
      <c r="AN51" s="259"/>
      <c r="AO51" s="208"/>
    </row>
    <row r="52" spans="1:41" ht="19.5" customHeight="1">
      <c r="A52" s="186"/>
      <c r="B52" s="186"/>
      <c r="C52" s="186"/>
      <c r="D52" s="173"/>
      <c r="E52" s="66" t="s">
        <v>20</v>
      </c>
      <c r="F52" s="102"/>
      <c r="G52" s="67"/>
      <c r="H52" s="102"/>
      <c r="I52" s="67"/>
      <c r="J52" s="102"/>
      <c r="K52" s="67"/>
      <c r="L52" s="102"/>
      <c r="M52" s="67"/>
      <c r="N52" s="102"/>
      <c r="O52" s="67"/>
      <c r="P52" s="102"/>
      <c r="Q52" s="67"/>
      <c r="R52" s="102"/>
      <c r="S52" s="67"/>
      <c r="T52" s="102"/>
      <c r="U52" s="67"/>
      <c r="V52" s="102"/>
      <c r="W52" s="67"/>
      <c r="X52" s="102"/>
      <c r="Y52" s="67"/>
      <c r="Z52" s="102"/>
      <c r="AA52" s="67"/>
      <c r="AB52" s="102"/>
      <c r="AC52" s="67"/>
      <c r="AD52" s="102"/>
      <c r="AE52" s="82"/>
      <c r="AF52" s="102"/>
      <c r="AG52" s="82"/>
      <c r="AH52" s="102"/>
      <c r="AI52" s="82"/>
      <c r="AJ52" s="102"/>
      <c r="AK52" s="83">
        <f t="shared" ref="AK52" si="18">COUNTA(F52:AJ52)</f>
        <v>0</v>
      </c>
      <c r="AL52" s="87">
        <f>AK52*2800*D51</f>
        <v>0</v>
      </c>
      <c r="AM52" s="214"/>
      <c r="AN52" s="260"/>
      <c r="AO52" s="210"/>
    </row>
    <row r="53" spans="1:41" ht="19.5" customHeight="1">
      <c r="A53" s="186"/>
      <c r="B53" s="186"/>
      <c r="C53" s="186"/>
      <c r="D53" s="173"/>
      <c r="E53" s="132" t="s">
        <v>6</v>
      </c>
      <c r="F53" s="133"/>
      <c r="G53" s="134"/>
      <c r="H53" s="133"/>
      <c r="I53" s="134"/>
      <c r="J53" s="133"/>
      <c r="K53" s="134"/>
      <c r="L53" s="133"/>
      <c r="M53" s="134"/>
      <c r="N53" s="133"/>
      <c r="O53" s="134"/>
      <c r="P53" s="133"/>
      <c r="Q53" s="134"/>
      <c r="R53" s="133"/>
      <c r="S53" s="134"/>
      <c r="T53" s="133"/>
      <c r="U53" s="134"/>
      <c r="V53" s="133"/>
      <c r="W53" s="134"/>
      <c r="X53" s="133"/>
      <c r="Y53" s="134"/>
      <c r="Z53" s="133"/>
      <c r="AA53" s="134"/>
      <c r="AB53" s="133"/>
      <c r="AC53" s="134"/>
      <c r="AD53" s="133"/>
      <c r="AE53" s="135"/>
      <c r="AF53" s="133"/>
      <c r="AG53" s="135"/>
      <c r="AH53" s="133"/>
      <c r="AI53" s="135"/>
      <c r="AJ53" s="133"/>
      <c r="AK53" s="83">
        <f>COUNTA(F53:AJ53)</f>
        <v>0</v>
      </c>
      <c r="AL53" s="141">
        <f>AK53*200*D51</f>
        <v>0</v>
      </c>
      <c r="AM53" s="214"/>
      <c r="AN53" s="260"/>
      <c r="AO53" s="210"/>
    </row>
    <row r="54" spans="1:41" ht="19.5" customHeight="1" thickBot="1">
      <c r="A54" s="187"/>
      <c r="B54" s="187"/>
      <c r="C54" s="187"/>
      <c r="D54" s="174"/>
      <c r="E54" s="136" t="s">
        <v>90</v>
      </c>
      <c r="F54" s="137"/>
      <c r="G54" s="138"/>
      <c r="H54" s="137"/>
      <c r="I54" s="138"/>
      <c r="J54" s="137"/>
      <c r="K54" s="138"/>
      <c r="L54" s="137"/>
      <c r="M54" s="138"/>
      <c r="N54" s="137"/>
      <c r="O54" s="138"/>
      <c r="P54" s="137"/>
      <c r="Q54" s="138"/>
      <c r="R54" s="137"/>
      <c r="S54" s="138"/>
      <c r="T54" s="137"/>
      <c r="U54" s="138"/>
      <c r="V54" s="137"/>
      <c r="W54" s="138"/>
      <c r="X54" s="137"/>
      <c r="Y54" s="138"/>
      <c r="Z54" s="137"/>
      <c r="AA54" s="138"/>
      <c r="AB54" s="137"/>
      <c r="AC54" s="138"/>
      <c r="AD54" s="137"/>
      <c r="AE54" s="139"/>
      <c r="AF54" s="137"/>
      <c r="AG54" s="139"/>
      <c r="AH54" s="137"/>
      <c r="AI54" s="139"/>
      <c r="AJ54" s="137"/>
      <c r="AK54" s="84">
        <f>COUNTA(F54:AJ54)</f>
        <v>0</v>
      </c>
      <c r="AL54" s="140">
        <f>AK54*200*D51</f>
        <v>0</v>
      </c>
      <c r="AM54" s="215"/>
      <c r="AN54" s="261"/>
      <c r="AO54" s="212"/>
    </row>
    <row r="55" spans="1:41" ht="20.100000000000001" customHeight="1" thickBo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41" ht="19.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Z56" s="68"/>
      <c r="AI56" s="85"/>
      <c r="AJ56" s="218"/>
      <c r="AK56" s="254"/>
      <c r="AL56" s="255" t="s">
        <v>3</v>
      </c>
      <c r="AM56" s="257">
        <f>SUM(AM15:AM54)</f>
        <v>46220</v>
      </c>
      <c r="AN56" s="219" t="s">
        <v>18</v>
      </c>
    </row>
    <row r="57" spans="1:41" ht="19.5" customHeight="1" thickBot="1">
      <c r="B57" s="69"/>
      <c r="Z57" s="70"/>
      <c r="AI57" s="85"/>
      <c r="AJ57" s="218"/>
      <c r="AK57" s="254"/>
      <c r="AL57" s="256"/>
      <c r="AM57" s="258"/>
      <c r="AN57" s="220"/>
    </row>
    <row r="58" spans="1:41" ht="20.100000000000001" customHeight="1">
      <c r="B58" s="69"/>
      <c r="V58" s="71"/>
      <c r="W58" s="71"/>
      <c r="X58" s="70"/>
      <c r="Y58" s="71"/>
      <c r="Z58" s="70"/>
    </row>
  </sheetData>
  <mergeCells count="105">
    <mergeCell ref="K1:Y1"/>
    <mergeCell ref="Z1:AB1"/>
    <mergeCell ref="AC1:AD1"/>
    <mergeCell ref="AF1:AG1"/>
    <mergeCell ref="B3:X3"/>
    <mergeCell ref="B4:C5"/>
    <mergeCell ref="E4:I5"/>
    <mergeCell ref="J4:X4"/>
    <mergeCell ref="J5:N5"/>
    <mergeCell ref="O5:S5"/>
    <mergeCell ref="T5:X5"/>
    <mergeCell ref="B6:B7"/>
    <mergeCell ref="E6:I6"/>
    <mergeCell ref="J6:N6"/>
    <mergeCell ref="O6:S6"/>
    <mergeCell ref="T6:X6"/>
    <mergeCell ref="E7:I7"/>
    <mergeCell ref="J7:N7"/>
    <mergeCell ref="O7:S7"/>
    <mergeCell ref="T7:X7"/>
    <mergeCell ref="B8:B9"/>
    <mergeCell ref="E8:I8"/>
    <mergeCell ref="J8:N8"/>
    <mergeCell ref="O8:S8"/>
    <mergeCell ref="T8:X8"/>
    <mergeCell ref="E9:I9"/>
    <mergeCell ref="J9:N9"/>
    <mergeCell ref="O9:S9"/>
    <mergeCell ref="T9:X9"/>
    <mergeCell ref="A15:A18"/>
    <mergeCell ref="B15:B18"/>
    <mergeCell ref="C15:C18"/>
    <mergeCell ref="D15:D18"/>
    <mergeCell ref="AM15:AM18"/>
    <mergeCell ref="AN15:AO18"/>
    <mergeCell ref="AE10:AM11"/>
    <mergeCell ref="E11:I11"/>
    <mergeCell ref="J11:N11"/>
    <mergeCell ref="O11:S11"/>
    <mergeCell ref="T11:X11"/>
    <mergeCell ref="AN14:AO14"/>
    <mergeCell ref="B10:B11"/>
    <mergeCell ref="E10:I10"/>
    <mergeCell ref="J10:N10"/>
    <mergeCell ref="O10:S10"/>
    <mergeCell ref="T10:X10"/>
    <mergeCell ref="AA10:AD11"/>
    <mergeCell ref="A23:A26"/>
    <mergeCell ref="B23:B26"/>
    <mergeCell ref="C23:C26"/>
    <mergeCell ref="D23:D26"/>
    <mergeCell ref="AM23:AM26"/>
    <mergeCell ref="AN23:AO26"/>
    <mergeCell ref="A19:A22"/>
    <mergeCell ref="B19:B22"/>
    <mergeCell ref="C19:C22"/>
    <mergeCell ref="D19:D22"/>
    <mergeCell ref="AM19:AM22"/>
    <mergeCell ref="AN19:AO22"/>
    <mergeCell ref="A31:A34"/>
    <mergeCell ref="B31:B34"/>
    <mergeCell ref="C31:C34"/>
    <mergeCell ref="D31:D34"/>
    <mergeCell ref="AM31:AM34"/>
    <mergeCell ref="AN31:AO34"/>
    <mergeCell ref="A27:A30"/>
    <mergeCell ref="B27:B30"/>
    <mergeCell ref="C27:C30"/>
    <mergeCell ref="D27:D30"/>
    <mergeCell ref="AM27:AM30"/>
    <mergeCell ref="AN27:AO30"/>
    <mergeCell ref="A39:A42"/>
    <mergeCell ref="B39:B42"/>
    <mergeCell ref="C39:C42"/>
    <mergeCell ref="D39:D42"/>
    <mergeCell ref="AM39:AM42"/>
    <mergeCell ref="AN39:AO42"/>
    <mergeCell ref="A35:A38"/>
    <mergeCell ref="B35:B38"/>
    <mergeCell ref="C35:C38"/>
    <mergeCell ref="D35:D38"/>
    <mergeCell ref="AM35:AM38"/>
    <mergeCell ref="AN35:AO38"/>
    <mergeCell ref="A47:A50"/>
    <mergeCell ref="B47:B50"/>
    <mergeCell ref="C47:C50"/>
    <mergeCell ref="D47:D50"/>
    <mergeCell ref="AM47:AM50"/>
    <mergeCell ref="AN47:AO50"/>
    <mergeCell ref="A43:A46"/>
    <mergeCell ref="B43:B46"/>
    <mergeCell ref="C43:C46"/>
    <mergeCell ref="D43:D46"/>
    <mergeCell ref="AM43:AM46"/>
    <mergeCell ref="AN43:AO46"/>
    <mergeCell ref="AJ56:AK57"/>
    <mergeCell ref="AL56:AL57"/>
    <mergeCell ref="AM56:AM57"/>
    <mergeCell ref="AN56:AN57"/>
    <mergeCell ref="A51:A54"/>
    <mergeCell ref="B51:B54"/>
    <mergeCell ref="C51:C54"/>
    <mergeCell ref="D51:D54"/>
    <mergeCell ref="AM51:AM54"/>
    <mergeCell ref="AN51:AO54"/>
  </mergeCells>
  <phoneticPr fontId="1"/>
  <dataValidations count="1">
    <dataValidation type="list" allowBlank="1" showInputMessage="1" showErrorMessage="1" sqref="C15:C54">
      <formula1>"1割,2割,3割"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Zeros="0" view="pageBreakPreview" zoomScale="80" zoomScaleNormal="100" zoomScaleSheetLayoutView="80" workbookViewId="0">
      <selection activeCell="L7" sqref="L7"/>
    </sheetView>
  </sheetViews>
  <sheetFormatPr defaultRowHeight="13.5"/>
  <cols>
    <col min="1" max="1" width="6.125" bestFit="1" customWidth="1"/>
    <col min="2" max="2" width="15.625" customWidth="1"/>
    <col min="3" max="3" width="12.5" customWidth="1"/>
    <col min="4" max="4" width="8.75" customWidth="1"/>
    <col min="5" max="5" width="13.875" customWidth="1"/>
    <col min="6" max="6" width="8.75" customWidth="1"/>
    <col min="7" max="7" width="13.875" customWidth="1"/>
    <col min="8" max="8" width="8.75" customWidth="1"/>
    <col min="9" max="9" width="13.625" customWidth="1"/>
    <col min="10" max="10" width="8.875" customWidth="1"/>
    <col min="11" max="11" width="13.625" customWidth="1"/>
    <col min="12" max="15" width="13.75" customWidth="1"/>
  </cols>
  <sheetData>
    <row r="1" spans="1:15" ht="18.75">
      <c r="B1" s="5" t="s">
        <v>34</v>
      </c>
    </row>
    <row r="2" spans="1:15" ht="18.75">
      <c r="B2" s="5"/>
    </row>
    <row r="3" spans="1:15" ht="17.25">
      <c r="B3" s="6"/>
      <c r="J3" s="142"/>
      <c r="K3" s="18" t="s">
        <v>53</v>
      </c>
      <c r="L3" s="227" t="str">
        <f>記入方法①!AE10</f>
        <v>デイサービス常永</v>
      </c>
      <c r="M3" s="227"/>
      <c r="N3" s="227"/>
      <c r="O3" s="17"/>
    </row>
    <row r="5" spans="1:15" ht="20.100000000000001" customHeight="1">
      <c r="A5" s="229"/>
      <c r="B5" s="225" t="s">
        <v>35</v>
      </c>
      <c r="C5" s="225" t="s">
        <v>9</v>
      </c>
      <c r="D5" s="225" t="s">
        <v>36</v>
      </c>
      <c r="E5" s="225"/>
      <c r="F5" s="225" t="s">
        <v>37</v>
      </c>
      <c r="G5" s="225"/>
      <c r="H5" s="230" t="s">
        <v>38</v>
      </c>
      <c r="I5" s="231"/>
      <c r="J5" s="233" t="s">
        <v>91</v>
      </c>
      <c r="K5" s="234"/>
      <c r="L5" s="225" t="s">
        <v>39</v>
      </c>
      <c r="M5" s="225" t="s">
        <v>40</v>
      </c>
      <c r="N5" s="232" t="s">
        <v>41</v>
      </c>
      <c r="O5" s="225" t="s">
        <v>42</v>
      </c>
    </row>
    <row r="6" spans="1:15" ht="20.100000000000001" customHeight="1">
      <c r="A6" s="229"/>
      <c r="B6" s="225"/>
      <c r="C6" s="225"/>
      <c r="D6" s="126" t="s">
        <v>1</v>
      </c>
      <c r="E6" s="143" t="s">
        <v>43</v>
      </c>
      <c r="F6" s="126" t="s">
        <v>1</v>
      </c>
      <c r="G6" s="143" t="s">
        <v>43</v>
      </c>
      <c r="H6" s="126" t="s">
        <v>1</v>
      </c>
      <c r="I6" s="126" t="s">
        <v>44</v>
      </c>
      <c r="J6" s="126" t="s">
        <v>1</v>
      </c>
      <c r="K6" s="126" t="s">
        <v>44</v>
      </c>
      <c r="L6" s="225"/>
      <c r="M6" s="225"/>
      <c r="N6" s="225"/>
      <c r="O6" s="225"/>
    </row>
    <row r="7" spans="1:15" ht="24.95" customHeight="1">
      <c r="A7" s="8">
        <v>1</v>
      </c>
      <c r="B7" s="128" t="str">
        <f>記入方法①!B15</f>
        <v>昭和　太郎</v>
      </c>
      <c r="C7" s="36" t="str">
        <f>記入方法①!C15</f>
        <v>1割</v>
      </c>
      <c r="D7" s="37">
        <f>記入方法①!AK15</f>
        <v>5</v>
      </c>
      <c r="E7" s="37">
        <f>D7*3000</f>
        <v>15000</v>
      </c>
      <c r="F7" s="37">
        <f>記入方法①!AK16</f>
        <v>0</v>
      </c>
      <c r="G7" s="37">
        <f>F7*2800</f>
        <v>0</v>
      </c>
      <c r="H7" s="37">
        <f>記入方法①!AK17</f>
        <v>5</v>
      </c>
      <c r="I7" s="37">
        <f>H7*200</f>
        <v>1000</v>
      </c>
      <c r="J7" s="37">
        <f>記入方法①!AK18</f>
        <v>5</v>
      </c>
      <c r="K7" s="37">
        <f>J7*200</f>
        <v>1000</v>
      </c>
      <c r="L7" s="37">
        <f>E7+G7+I7+K7</f>
        <v>17000</v>
      </c>
      <c r="M7" s="37">
        <f>L7-記入方法①!AM15</f>
        <v>1700</v>
      </c>
      <c r="N7" s="37">
        <f t="shared" ref="N7:N26" si="0">L7-M7</f>
        <v>15300</v>
      </c>
      <c r="O7" s="8"/>
    </row>
    <row r="8" spans="1:15" ht="24.95" customHeight="1">
      <c r="A8" s="8">
        <v>2</v>
      </c>
      <c r="B8" s="128" t="str">
        <f>記入方法①!B19</f>
        <v>押原　花子</v>
      </c>
      <c r="C8" s="36" t="str">
        <f>記入方法①!C19</f>
        <v>3割</v>
      </c>
      <c r="D8" s="37">
        <f>記入方法①!AK19</f>
        <v>0</v>
      </c>
      <c r="E8" s="37">
        <f t="shared" ref="E8:E25" si="1">D8*3000</f>
        <v>0</v>
      </c>
      <c r="F8" s="37">
        <f>記入方法①!AK20</f>
        <v>4</v>
      </c>
      <c r="G8" s="37">
        <f t="shared" ref="G8:G25" si="2">F8*2800</f>
        <v>11200</v>
      </c>
      <c r="H8" s="37">
        <f>記入方法①!AK21</f>
        <v>4</v>
      </c>
      <c r="I8" s="37">
        <f t="shared" ref="I8:I23" si="3">H8*200</f>
        <v>800</v>
      </c>
      <c r="J8" s="37">
        <f>記入方法①!AK22</f>
        <v>4</v>
      </c>
      <c r="K8" s="37">
        <f t="shared" ref="K8:K26" si="4">J8*200</f>
        <v>800</v>
      </c>
      <c r="L8" s="37">
        <f t="shared" ref="L8:L26" si="5">E8+G8+I8+K8</f>
        <v>12800</v>
      </c>
      <c r="M8" s="37">
        <f>L8-記入方法①!AM19</f>
        <v>3840</v>
      </c>
      <c r="N8" s="37">
        <f t="shared" si="0"/>
        <v>8960</v>
      </c>
      <c r="O8" s="8"/>
    </row>
    <row r="9" spans="1:15" ht="24.95" customHeight="1">
      <c r="A9" s="8">
        <v>3</v>
      </c>
      <c r="B9" s="128" t="str">
        <f>記入方法①!B23</f>
        <v>西条　一郎</v>
      </c>
      <c r="C9" s="36" t="str">
        <f>記入方法①!C23</f>
        <v>1割</v>
      </c>
      <c r="D9" s="37">
        <f>記入方法①!AK23</f>
        <v>2</v>
      </c>
      <c r="E9" s="37">
        <f t="shared" si="1"/>
        <v>6000</v>
      </c>
      <c r="F9" s="37">
        <f>記入方法①!AK24</f>
        <v>6</v>
      </c>
      <c r="G9" s="37">
        <f t="shared" si="2"/>
        <v>16800</v>
      </c>
      <c r="H9" s="37">
        <f>記入方法①!AK25</f>
        <v>8</v>
      </c>
      <c r="I9" s="37">
        <f t="shared" si="3"/>
        <v>1600</v>
      </c>
      <c r="J9" s="37">
        <f>記入方法①!AK26</f>
        <v>0</v>
      </c>
      <c r="K9" s="37">
        <f t="shared" si="4"/>
        <v>0</v>
      </c>
      <c r="L9" s="37">
        <f t="shared" si="5"/>
        <v>24400</v>
      </c>
      <c r="M9" s="37">
        <f>L9-記入方法①!AM23</f>
        <v>2440</v>
      </c>
      <c r="N9" s="37">
        <f t="shared" si="0"/>
        <v>21960</v>
      </c>
      <c r="O9" s="8"/>
    </row>
    <row r="10" spans="1:15" ht="24.95" customHeight="1">
      <c r="A10" s="8">
        <v>4</v>
      </c>
      <c r="B10" s="128">
        <f>①実績記録票!B27</f>
        <v>0</v>
      </c>
      <c r="C10" s="15">
        <f>①実績記録票!C27</f>
        <v>0</v>
      </c>
      <c r="D10" s="37">
        <f>①実績記録票!AK27</f>
        <v>0</v>
      </c>
      <c r="E10" s="37">
        <f t="shared" si="1"/>
        <v>0</v>
      </c>
      <c r="F10" s="37">
        <f>①実績記録票!AK28</f>
        <v>0</v>
      </c>
      <c r="G10" s="37">
        <f t="shared" si="2"/>
        <v>0</v>
      </c>
      <c r="H10" s="37">
        <f>①実績記録票!AK29</f>
        <v>0</v>
      </c>
      <c r="I10" s="37">
        <f t="shared" si="3"/>
        <v>0</v>
      </c>
      <c r="J10" s="37">
        <f>①実績記録票!AK30</f>
        <v>0</v>
      </c>
      <c r="K10" s="37">
        <f t="shared" si="4"/>
        <v>0</v>
      </c>
      <c r="L10" s="37">
        <f t="shared" si="5"/>
        <v>0</v>
      </c>
      <c r="M10" s="37">
        <f>L10-①実績記録票!AM27</f>
        <v>0</v>
      </c>
      <c r="N10" s="37">
        <f t="shared" si="0"/>
        <v>0</v>
      </c>
      <c r="O10" s="8"/>
    </row>
    <row r="11" spans="1:15" ht="24.95" customHeight="1">
      <c r="A11" s="8">
        <v>5</v>
      </c>
      <c r="B11" s="128">
        <f>①実績記録票!B31</f>
        <v>0</v>
      </c>
      <c r="C11" s="15">
        <f>①実績記録票!C31</f>
        <v>0</v>
      </c>
      <c r="D11" s="37">
        <f>①実績記録票!AK31</f>
        <v>0</v>
      </c>
      <c r="E11" s="37">
        <f t="shared" si="1"/>
        <v>0</v>
      </c>
      <c r="F11" s="37">
        <f>①実績記録票!AK32</f>
        <v>0</v>
      </c>
      <c r="G11" s="37">
        <f t="shared" si="2"/>
        <v>0</v>
      </c>
      <c r="H11" s="37">
        <f>①実績記録票!AK33</f>
        <v>0</v>
      </c>
      <c r="I11" s="37">
        <f t="shared" si="3"/>
        <v>0</v>
      </c>
      <c r="J11" s="37">
        <f>①実績記録票!AK34</f>
        <v>0</v>
      </c>
      <c r="K11" s="37">
        <f t="shared" si="4"/>
        <v>0</v>
      </c>
      <c r="L11" s="37">
        <f t="shared" si="5"/>
        <v>0</v>
      </c>
      <c r="M11" s="37">
        <f>L11-①実績記録票!AM31</f>
        <v>0</v>
      </c>
      <c r="N11" s="37">
        <f t="shared" si="0"/>
        <v>0</v>
      </c>
      <c r="O11" s="8"/>
    </row>
    <row r="12" spans="1:15" ht="24.95" customHeight="1">
      <c r="A12" s="8">
        <v>6</v>
      </c>
      <c r="B12" s="128">
        <f>①実績記録票!B35</f>
        <v>0</v>
      </c>
      <c r="C12" s="15">
        <f>①実績記録票!C35</f>
        <v>0</v>
      </c>
      <c r="D12" s="37">
        <f>①実績記録票!AK35</f>
        <v>0</v>
      </c>
      <c r="E12" s="37">
        <f t="shared" si="1"/>
        <v>0</v>
      </c>
      <c r="F12" s="37">
        <f>①実績記録票!AK36</f>
        <v>0</v>
      </c>
      <c r="G12" s="37">
        <f t="shared" si="2"/>
        <v>0</v>
      </c>
      <c r="H12" s="37">
        <f>①実績記録票!AK37</f>
        <v>0</v>
      </c>
      <c r="I12" s="37">
        <f t="shared" si="3"/>
        <v>0</v>
      </c>
      <c r="J12" s="37">
        <f>①実績記録票!AK38</f>
        <v>0</v>
      </c>
      <c r="K12" s="37">
        <f t="shared" si="4"/>
        <v>0</v>
      </c>
      <c r="L12" s="37">
        <f t="shared" si="5"/>
        <v>0</v>
      </c>
      <c r="M12" s="37">
        <f>L12-①実績記録票!AM35</f>
        <v>0</v>
      </c>
      <c r="N12" s="37">
        <f t="shared" si="0"/>
        <v>0</v>
      </c>
      <c r="O12" s="8"/>
    </row>
    <row r="13" spans="1:15" ht="24.95" customHeight="1">
      <c r="A13" s="8">
        <v>7</v>
      </c>
      <c r="B13" s="128">
        <f>①実績記録票!B39</f>
        <v>0</v>
      </c>
      <c r="C13" s="15">
        <f>①実績記録票!C39</f>
        <v>0</v>
      </c>
      <c r="D13" s="37">
        <f>①実績記録票!AK39</f>
        <v>0</v>
      </c>
      <c r="E13" s="37">
        <f t="shared" si="1"/>
        <v>0</v>
      </c>
      <c r="F13" s="37">
        <f>①実績記録票!AK40</f>
        <v>0</v>
      </c>
      <c r="G13" s="37">
        <f t="shared" si="2"/>
        <v>0</v>
      </c>
      <c r="H13" s="37">
        <f>①実績記録票!AK41</f>
        <v>0</v>
      </c>
      <c r="I13" s="37">
        <f t="shared" si="3"/>
        <v>0</v>
      </c>
      <c r="J13" s="37">
        <f>①実績記録票!AK42</f>
        <v>0</v>
      </c>
      <c r="K13" s="37">
        <f t="shared" si="4"/>
        <v>0</v>
      </c>
      <c r="L13" s="37">
        <f t="shared" si="5"/>
        <v>0</v>
      </c>
      <c r="M13" s="37">
        <f>L13-①実績記録票!AM39</f>
        <v>0</v>
      </c>
      <c r="N13" s="37">
        <f t="shared" si="0"/>
        <v>0</v>
      </c>
      <c r="O13" s="8"/>
    </row>
    <row r="14" spans="1:15" ht="24.95" customHeight="1">
      <c r="A14" s="8">
        <v>8</v>
      </c>
      <c r="B14" s="128">
        <f>①実績記録票!B43</f>
        <v>0</v>
      </c>
      <c r="C14" s="15">
        <f>①実績記録票!C43</f>
        <v>0</v>
      </c>
      <c r="D14" s="37">
        <f>①実績記録票!AK43</f>
        <v>0</v>
      </c>
      <c r="E14" s="37">
        <f t="shared" si="1"/>
        <v>0</v>
      </c>
      <c r="F14" s="37">
        <f>①実績記録票!AK44</f>
        <v>0</v>
      </c>
      <c r="G14" s="37">
        <f t="shared" si="2"/>
        <v>0</v>
      </c>
      <c r="H14" s="37">
        <f>①実績記録票!AK45</f>
        <v>0</v>
      </c>
      <c r="I14" s="37">
        <f t="shared" si="3"/>
        <v>0</v>
      </c>
      <c r="J14" s="37">
        <f>①実績記録票!AK46</f>
        <v>0</v>
      </c>
      <c r="K14" s="37">
        <f t="shared" si="4"/>
        <v>0</v>
      </c>
      <c r="L14" s="37">
        <f t="shared" si="5"/>
        <v>0</v>
      </c>
      <c r="M14" s="37">
        <f>L14-①実績記録票!AM43</f>
        <v>0</v>
      </c>
      <c r="N14" s="37">
        <f t="shared" si="0"/>
        <v>0</v>
      </c>
      <c r="O14" s="8"/>
    </row>
    <row r="15" spans="1:15" ht="24.95" customHeight="1">
      <c r="A15" s="8">
        <v>9</v>
      </c>
      <c r="B15" s="128">
        <f>①実績記録票!B47</f>
        <v>0</v>
      </c>
      <c r="C15" s="15">
        <f>①実績記録票!C47</f>
        <v>0</v>
      </c>
      <c r="D15" s="37">
        <f>①実績記録票!AK47</f>
        <v>0</v>
      </c>
      <c r="E15" s="37">
        <f t="shared" si="1"/>
        <v>0</v>
      </c>
      <c r="F15" s="37">
        <f>①実績記録票!AK48</f>
        <v>0</v>
      </c>
      <c r="G15" s="37">
        <f t="shared" si="2"/>
        <v>0</v>
      </c>
      <c r="H15" s="37">
        <f>①実績記録票!AK49</f>
        <v>0</v>
      </c>
      <c r="I15" s="37">
        <f t="shared" si="3"/>
        <v>0</v>
      </c>
      <c r="J15" s="37">
        <f>①実績記録票!AK50</f>
        <v>0</v>
      </c>
      <c r="K15" s="37">
        <f t="shared" si="4"/>
        <v>0</v>
      </c>
      <c r="L15" s="37">
        <f t="shared" si="5"/>
        <v>0</v>
      </c>
      <c r="M15" s="37">
        <f>L15-①実績記録票!AM47</f>
        <v>0</v>
      </c>
      <c r="N15" s="37">
        <f t="shared" si="0"/>
        <v>0</v>
      </c>
      <c r="O15" s="8"/>
    </row>
    <row r="16" spans="1:15" ht="24.95" customHeight="1">
      <c r="A16" s="8">
        <v>10</v>
      </c>
      <c r="B16" s="128">
        <f>①実績記録票!B51</f>
        <v>0</v>
      </c>
      <c r="C16" s="15">
        <f>①実績記録票!C51</f>
        <v>0</v>
      </c>
      <c r="D16" s="37">
        <f>①実績記録票!AK51</f>
        <v>0</v>
      </c>
      <c r="E16" s="37">
        <f t="shared" si="1"/>
        <v>0</v>
      </c>
      <c r="F16" s="37">
        <f>①実績記録票!AK52</f>
        <v>0</v>
      </c>
      <c r="G16" s="37">
        <f>F16*2800</f>
        <v>0</v>
      </c>
      <c r="H16" s="37">
        <f>①実績記録票!AK53</f>
        <v>0</v>
      </c>
      <c r="I16" s="37">
        <f t="shared" si="3"/>
        <v>0</v>
      </c>
      <c r="J16" s="37">
        <f>①実績記録票!AK54</f>
        <v>0</v>
      </c>
      <c r="K16" s="37">
        <f t="shared" si="4"/>
        <v>0</v>
      </c>
      <c r="L16" s="37">
        <f t="shared" si="5"/>
        <v>0</v>
      </c>
      <c r="M16" s="37">
        <f>L16-①実績記録票!AM51</f>
        <v>0</v>
      </c>
      <c r="N16" s="37">
        <f t="shared" si="0"/>
        <v>0</v>
      </c>
      <c r="O16" s="8"/>
    </row>
    <row r="17" spans="1:15" ht="24.95" customHeight="1">
      <c r="A17" s="8">
        <v>11</v>
      </c>
      <c r="B17" s="128">
        <f>'①-2実績記録票 (2枚目)'!B15</f>
        <v>0</v>
      </c>
      <c r="C17" s="15">
        <f>'①-2実績記録票 (2枚目)'!C15</f>
        <v>0</v>
      </c>
      <c r="D17" s="38">
        <f>'①-2実績記録票 (2枚目)'!AK15</f>
        <v>0</v>
      </c>
      <c r="E17" s="39">
        <f t="shared" si="1"/>
        <v>0</v>
      </c>
      <c r="F17" s="38">
        <f>'①-2実績記録票 (2枚目)'!AK16</f>
        <v>0</v>
      </c>
      <c r="G17" s="39">
        <f t="shared" ref="G17:G20" si="6">F17*2800</f>
        <v>0</v>
      </c>
      <c r="H17" s="38">
        <f>'①-2実績記録票 (2枚目)'!AK17</f>
        <v>0</v>
      </c>
      <c r="I17" s="39">
        <f t="shared" si="3"/>
        <v>0</v>
      </c>
      <c r="J17" s="38">
        <f>'①-2実績記録票 (2枚目)'!AK18</f>
        <v>0</v>
      </c>
      <c r="K17" s="37">
        <f t="shared" si="4"/>
        <v>0</v>
      </c>
      <c r="L17" s="37">
        <f t="shared" si="5"/>
        <v>0</v>
      </c>
      <c r="M17" s="39">
        <f>L17-'①-2実績記録票 (2枚目)'!AM15</f>
        <v>0</v>
      </c>
      <c r="N17" s="39">
        <f t="shared" si="0"/>
        <v>0</v>
      </c>
      <c r="O17" s="8"/>
    </row>
    <row r="18" spans="1:15" ht="24.95" customHeight="1">
      <c r="A18" s="8">
        <v>12</v>
      </c>
      <c r="B18" s="128">
        <f>'①-2実績記録票 (2枚目)'!B18</f>
        <v>0</v>
      </c>
      <c r="C18" s="15">
        <f>'①-2実績記録票 (2枚目)'!C19</f>
        <v>0</v>
      </c>
      <c r="D18" s="38">
        <f>'①-2実績記録票 (2枚目)'!AK19</f>
        <v>0</v>
      </c>
      <c r="E18" s="39">
        <f t="shared" si="1"/>
        <v>0</v>
      </c>
      <c r="F18" s="38">
        <f>'①-2実績記録票 (2枚目)'!AK20</f>
        <v>0</v>
      </c>
      <c r="G18" s="39">
        <f t="shared" si="6"/>
        <v>0</v>
      </c>
      <c r="H18" s="38">
        <f>'①-2実績記録票 (2枚目)'!AK21</f>
        <v>0</v>
      </c>
      <c r="I18" s="39">
        <f t="shared" si="3"/>
        <v>0</v>
      </c>
      <c r="J18" s="39">
        <f>'①-2実績記録票 (2枚目)'!AK22</f>
        <v>0</v>
      </c>
      <c r="K18" s="37">
        <f t="shared" si="4"/>
        <v>0</v>
      </c>
      <c r="L18" s="37">
        <f t="shared" si="5"/>
        <v>0</v>
      </c>
      <c r="M18" s="39">
        <f>L18-'①-2実績記録票 (2枚目)'!AM19</f>
        <v>0</v>
      </c>
      <c r="N18" s="39">
        <f t="shared" si="0"/>
        <v>0</v>
      </c>
      <c r="O18" s="8"/>
    </row>
    <row r="19" spans="1:15" ht="24.95" customHeight="1">
      <c r="A19" s="8">
        <v>13</v>
      </c>
      <c r="B19" s="128">
        <f>'①-2実績記録票 (2枚目)'!B21</f>
        <v>0</v>
      </c>
      <c r="C19" s="15">
        <f>'①-2実績記録票 (2枚目)'!C23</f>
        <v>0</v>
      </c>
      <c r="D19" s="38">
        <f>'①-2実績記録票 (2枚目)'!AK23</f>
        <v>0</v>
      </c>
      <c r="E19" s="39">
        <f t="shared" si="1"/>
        <v>0</v>
      </c>
      <c r="F19" s="38">
        <f>'①-2実績記録票 (2枚目)'!AK24</f>
        <v>0</v>
      </c>
      <c r="G19" s="39">
        <f t="shared" si="6"/>
        <v>0</v>
      </c>
      <c r="H19" s="38">
        <f>'①-2実績記録票 (2枚目)'!AK25</f>
        <v>0</v>
      </c>
      <c r="I19" s="39">
        <f>H19*200</f>
        <v>0</v>
      </c>
      <c r="J19" s="39">
        <f>'①-2実績記録票 (2枚目)'!AK26</f>
        <v>0</v>
      </c>
      <c r="K19" s="37">
        <f t="shared" si="4"/>
        <v>0</v>
      </c>
      <c r="L19" s="37">
        <f t="shared" si="5"/>
        <v>0</v>
      </c>
      <c r="M19" s="39">
        <f>L19-'①-2実績記録票 (2枚目)'!AM23</f>
        <v>0</v>
      </c>
      <c r="N19" s="39">
        <f t="shared" si="0"/>
        <v>0</v>
      </c>
      <c r="O19" s="8"/>
    </row>
    <row r="20" spans="1:15" ht="24.95" customHeight="1">
      <c r="A20" s="8">
        <v>14</v>
      </c>
      <c r="B20" s="128">
        <f>'①-2実績記録票 (2枚目)'!B24</f>
        <v>0</v>
      </c>
      <c r="C20" s="15">
        <f>'①-2実績記録票 (2枚目)'!C27</f>
        <v>0</v>
      </c>
      <c r="D20" s="38">
        <f>'①-2実績記録票 (2枚目)'!AK27</f>
        <v>0</v>
      </c>
      <c r="E20" s="39">
        <f t="shared" si="1"/>
        <v>0</v>
      </c>
      <c r="F20" s="38">
        <f>'①-2実績記録票 (2枚目)'!AK28</f>
        <v>0</v>
      </c>
      <c r="G20" s="39">
        <f t="shared" si="6"/>
        <v>0</v>
      </c>
      <c r="H20" s="38">
        <f>'①-2実績記録票 (2枚目)'!AK29</f>
        <v>0</v>
      </c>
      <c r="I20" s="39">
        <f>H20*200</f>
        <v>0</v>
      </c>
      <c r="J20" s="39">
        <f>'①-2実績記録票 (2枚目)'!AK30</f>
        <v>0</v>
      </c>
      <c r="K20" s="37">
        <f t="shared" si="4"/>
        <v>0</v>
      </c>
      <c r="L20" s="37">
        <f t="shared" si="5"/>
        <v>0</v>
      </c>
      <c r="M20" s="39">
        <f>L20-'①-2実績記録票 (2枚目)'!AM27</f>
        <v>0</v>
      </c>
      <c r="N20" s="39">
        <f t="shared" si="0"/>
        <v>0</v>
      </c>
      <c r="O20" s="8"/>
    </row>
    <row r="21" spans="1:15" ht="24.95" customHeight="1">
      <c r="A21" s="8">
        <v>15</v>
      </c>
      <c r="B21" s="128">
        <f>'①-2実績記録票 (2枚目)'!B27</f>
        <v>0</v>
      </c>
      <c r="C21" s="15">
        <f>'①-2実績記録票 (2枚目)'!C31</f>
        <v>0</v>
      </c>
      <c r="D21" s="38">
        <f>'①-2実績記録票 (2枚目)'!AK31</f>
        <v>0</v>
      </c>
      <c r="E21" s="39">
        <f>D21*3000</f>
        <v>0</v>
      </c>
      <c r="F21" s="38">
        <f>'①-2実績記録票 (2枚目)'!AK32</f>
        <v>0</v>
      </c>
      <c r="G21" s="39">
        <f>F21*2800</f>
        <v>0</v>
      </c>
      <c r="H21" s="38">
        <f>'①-2実績記録票 (2枚目)'!AK33</f>
        <v>0</v>
      </c>
      <c r="I21" s="39">
        <f>H21*200</f>
        <v>0</v>
      </c>
      <c r="J21" s="39">
        <f>'①-2実績記録票 (2枚目)'!AK34</f>
        <v>0</v>
      </c>
      <c r="K21" s="37">
        <f t="shared" si="4"/>
        <v>0</v>
      </c>
      <c r="L21" s="37">
        <f t="shared" si="5"/>
        <v>0</v>
      </c>
      <c r="M21" s="39">
        <f>L21-'①-2実績記録票 (2枚目)'!AM31</f>
        <v>0</v>
      </c>
      <c r="N21" s="39">
        <f t="shared" si="0"/>
        <v>0</v>
      </c>
      <c r="O21" s="8"/>
    </row>
    <row r="22" spans="1:15" ht="24.95" customHeight="1">
      <c r="A22" s="8">
        <v>16</v>
      </c>
      <c r="B22" s="128">
        <f>'①-2実績記録票 (2枚目)'!B30</f>
        <v>0</v>
      </c>
      <c r="C22" s="15">
        <f>'①-2実績記録票 (2枚目)'!C35</f>
        <v>0</v>
      </c>
      <c r="D22" s="38">
        <f>'①-2実績記録票 (2枚目)'!AK35</f>
        <v>0</v>
      </c>
      <c r="E22" s="39">
        <f t="shared" si="1"/>
        <v>0</v>
      </c>
      <c r="F22" s="38">
        <f>'①-2実績記録票 (2枚目)'!AK36</f>
        <v>0</v>
      </c>
      <c r="G22" s="39">
        <f t="shared" si="2"/>
        <v>0</v>
      </c>
      <c r="H22" s="38">
        <f>'①-2実績記録票 (2枚目)'!AK37</f>
        <v>0</v>
      </c>
      <c r="I22" s="39">
        <f t="shared" si="3"/>
        <v>0</v>
      </c>
      <c r="J22" s="39">
        <f>'①-2実績記録票 (2枚目)'!AK38</f>
        <v>0</v>
      </c>
      <c r="K22" s="37">
        <f t="shared" si="4"/>
        <v>0</v>
      </c>
      <c r="L22" s="37">
        <f t="shared" si="5"/>
        <v>0</v>
      </c>
      <c r="M22" s="39">
        <f>L22-'①-2実績記録票 (2枚目)'!AM35</f>
        <v>0</v>
      </c>
      <c r="N22" s="39">
        <f t="shared" si="0"/>
        <v>0</v>
      </c>
      <c r="O22" s="8"/>
    </row>
    <row r="23" spans="1:15" ht="24.95" customHeight="1">
      <c r="A23" s="8">
        <v>17</v>
      </c>
      <c r="B23" s="128">
        <f>'①-2実績記録票 (2枚目)'!B33</f>
        <v>0</v>
      </c>
      <c r="C23" s="15">
        <f>'①-2実績記録票 (2枚目)'!C39</f>
        <v>0</v>
      </c>
      <c r="D23" s="38">
        <f>'①-2実績記録票 (2枚目)'!AK39</f>
        <v>0</v>
      </c>
      <c r="E23" s="39">
        <f t="shared" si="1"/>
        <v>0</v>
      </c>
      <c r="F23" s="38">
        <f>'①-2実績記録票 (2枚目)'!AK40</f>
        <v>0</v>
      </c>
      <c r="G23" s="39">
        <f t="shared" si="2"/>
        <v>0</v>
      </c>
      <c r="H23" s="38">
        <f>'①-2実績記録票 (2枚目)'!AK41</f>
        <v>0</v>
      </c>
      <c r="I23" s="39">
        <f t="shared" si="3"/>
        <v>0</v>
      </c>
      <c r="J23" s="39">
        <f>'①-2実績記録票 (2枚目)'!AK42</f>
        <v>0</v>
      </c>
      <c r="K23" s="37">
        <f t="shared" si="4"/>
        <v>0</v>
      </c>
      <c r="L23" s="37">
        <f t="shared" si="5"/>
        <v>0</v>
      </c>
      <c r="M23" s="39">
        <f>L23-'①-2実績記録票 (2枚目)'!AM39</f>
        <v>0</v>
      </c>
      <c r="N23" s="39">
        <f t="shared" si="0"/>
        <v>0</v>
      </c>
      <c r="O23" s="8"/>
    </row>
    <row r="24" spans="1:15" ht="24.95" customHeight="1">
      <c r="A24" s="8">
        <v>18</v>
      </c>
      <c r="B24" s="128">
        <f>'①-2実績記録票 (2枚目)'!B36</f>
        <v>0</v>
      </c>
      <c r="C24" s="15">
        <f>'①-2実績記録票 (2枚目)'!C43</f>
        <v>0</v>
      </c>
      <c r="D24" s="38">
        <f>'①-2実績記録票 (2枚目)'!AK43</f>
        <v>0</v>
      </c>
      <c r="E24" s="39">
        <f t="shared" si="1"/>
        <v>0</v>
      </c>
      <c r="F24" s="38">
        <f>'①-2実績記録票 (2枚目)'!AK44</f>
        <v>0</v>
      </c>
      <c r="G24" s="39">
        <f t="shared" si="2"/>
        <v>0</v>
      </c>
      <c r="H24" s="38">
        <f>'①-2実績記録票 (2枚目)'!AK45</f>
        <v>0</v>
      </c>
      <c r="I24" s="39">
        <f>H24*200</f>
        <v>0</v>
      </c>
      <c r="J24" s="39">
        <f>'①-2実績記録票 (2枚目)'!AK46</f>
        <v>0</v>
      </c>
      <c r="K24" s="37">
        <f t="shared" si="4"/>
        <v>0</v>
      </c>
      <c r="L24" s="37">
        <f t="shared" si="5"/>
        <v>0</v>
      </c>
      <c r="M24" s="39">
        <f>L24-'①-2実績記録票 (2枚目)'!AM43</f>
        <v>0</v>
      </c>
      <c r="N24" s="39">
        <f t="shared" si="0"/>
        <v>0</v>
      </c>
      <c r="O24" s="8"/>
    </row>
    <row r="25" spans="1:15" ht="24.95" customHeight="1">
      <c r="A25" s="8">
        <v>19</v>
      </c>
      <c r="B25" s="128">
        <f>'①-2実績記録票 (2枚目)'!B39</f>
        <v>0</v>
      </c>
      <c r="C25" s="15">
        <f>'①-2実績記録票 (2枚目)'!C47</f>
        <v>0</v>
      </c>
      <c r="D25" s="38">
        <f>'①-2実績記録票 (2枚目)'!AK47</f>
        <v>0</v>
      </c>
      <c r="E25" s="39">
        <f t="shared" si="1"/>
        <v>0</v>
      </c>
      <c r="F25" s="38">
        <f>'①-2実績記録票 (2枚目)'!AK48</f>
        <v>0</v>
      </c>
      <c r="G25" s="39">
        <f t="shared" si="2"/>
        <v>0</v>
      </c>
      <c r="H25" s="38">
        <f>'①-2実績記録票 (2枚目)'!AK49</f>
        <v>0</v>
      </c>
      <c r="I25" s="39">
        <f>H25*200</f>
        <v>0</v>
      </c>
      <c r="J25" s="39">
        <f>'①-2実績記録票 (2枚目)'!AK50</f>
        <v>0</v>
      </c>
      <c r="K25" s="37">
        <f t="shared" si="4"/>
        <v>0</v>
      </c>
      <c r="L25" s="37">
        <f t="shared" si="5"/>
        <v>0</v>
      </c>
      <c r="M25" s="39">
        <f>L25-'①-2実績記録票 (2枚目)'!AM47</f>
        <v>0</v>
      </c>
      <c r="N25" s="39">
        <f t="shared" si="0"/>
        <v>0</v>
      </c>
      <c r="O25" s="8"/>
    </row>
    <row r="26" spans="1:15" ht="24.95" customHeight="1">
      <c r="A26" s="8">
        <v>20</v>
      </c>
      <c r="B26" s="128">
        <f>'①-2実績記録票 (2枚目)'!B42</f>
        <v>0</v>
      </c>
      <c r="C26" s="15">
        <f>'①-2実績記録票 (2枚目)'!C51</f>
        <v>0</v>
      </c>
      <c r="D26" s="38">
        <f>'①-2実績記録票 (2枚目)'!AK51</f>
        <v>0</v>
      </c>
      <c r="E26" s="39">
        <f>D26*3000</f>
        <v>0</v>
      </c>
      <c r="F26" s="38">
        <f>'①-2実績記録票 (2枚目)'!AK52</f>
        <v>0</v>
      </c>
      <c r="G26" s="39">
        <f>F26*2800</f>
        <v>0</v>
      </c>
      <c r="H26" s="38">
        <f>'①-2実績記録票 (2枚目)'!AK53</f>
        <v>0</v>
      </c>
      <c r="I26" s="39">
        <f>H26*200</f>
        <v>0</v>
      </c>
      <c r="J26" s="39">
        <f>'①-2実績記録票 (2枚目)'!AK54</f>
        <v>0</v>
      </c>
      <c r="K26" s="37">
        <f t="shared" si="4"/>
        <v>0</v>
      </c>
      <c r="L26" s="37">
        <f t="shared" si="5"/>
        <v>0</v>
      </c>
      <c r="M26" s="39">
        <f>L26-'①-2実績記録票 (2枚目)'!AM51</f>
        <v>0</v>
      </c>
      <c r="N26" s="39">
        <f t="shared" si="0"/>
        <v>0</v>
      </c>
      <c r="O26" s="8"/>
    </row>
    <row r="27" spans="1:15" ht="24.95" customHeight="1">
      <c r="A27" s="10" t="s">
        <v>3</v>
      </c>
      <c r="B27" s="14">
        <f>COUNTA(①実績記録票!B15:B54)+COUNTA('①-2実績記録票 (2枚目)'!B15:B44)</f>
        <v>0</v>
      </c>
      <c r="C27" s="11"/>
      <c r="D27" s="39">
        <f>SUM(D7:D26)</f>
        <v>7</v>
      </c>
      <c r="E27" s="38">
        <f t="shared" ref="E27:M27" si="7">SUM(E7:E26)</f>
        <v>21000</v>
      </c>
      <c r="F27" s="39">
        <f>SUM(F7:F26)</f>
        <v>10</v>
      </c>
      <c r="G27" s="38">
        <f t="shared" si="7"/>
        <v>28000</v>
      </c>
      <c r="H27" s="38">
        <f t="shared" si="7"/>
        <v>17</v>
      </c>
      <c r="I27" s="38">
        <f t="shared" si="7"/>
        <v>3400</v>
      </c>
      <c r="J27" s="38">
        <f t="shared" si="7"/>
        <v>9</v>
      </c>
      <c r="K27" s="38">
        <f t="shared" si="7"/>
        <v>1800</v>
      </c>
      <c r="L27" s="38">
        <f t="shared" si="7"/>
        <v>54200</v>
      </c>
      <c r="M27" s="38">
        <f t="shared" si="7"/>
        <v>7980</v>
      </c>
      <c r="N27" s="39">
        <f>SUM(N7:N26)</f>
        <v>46220</v>
      </c>
      <c r="O27" s="8"/>
    </row>
    <row r="28" spans="1:15" ht="24.95" customHeight="1">
      <c r="A28" s="129"/>
      <c r="B28" s="129"/>
      <c r="C28" s="129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9.5" customHeight="1"/>
    <row r="30" spans="1:15" ht="21">
      <c r="C30" s="16">
        <f ca="1">①実績記録票!AF1</f>
        <v>4</v>
      </c>
      <c r="D30" s="226" t="s">
        <v>45</v>
      </c>
      <c r="E30" s="226"/>
      <c r="F30" s="228">
        <f>N27</f>
        <v>46220</v>
      </c>
      <c r="G30" s="228"/>
      <c r="H30" s="127" t="s">
        <v>18</v>
      </c>
      <c r="I30" s="1"/>
      <c r="J30" s="1"/>
      <c r="K30" s="1"/>
    </row>
  </sheetData>
  <mergeCells count="14">
    <mergeCell ref="A5:A6"/>
    <mergeCell ref="B5:B6"/>
    <mergeCell ref="C5:C6"/>
    <mergeCell ref="D5:E5"/>
    <mergeCell ref="F5:G5"/>
    <mergeCell ref="N5:N6"/>
    <mergeCell ref="O5:O6"/>
    <mergeCell ref="D30:E30"/>
    <mergeCell ref="F30:G30"/>
    <mergeCell ref="L3:N3"/>
    <mergeCell ref="H5:I5"/>
    <mergeCell ref="J5:K5"/>
    <mergeCell ref="L5:L6"/>
    <mergeCell ref="M5:M6"/>
  </mergeCells>
  <phoneticPr fontId="1"/>
  <printOptions horizontalCentered="1"/>
  <pageMargins left="0.51181102362204722" right="0.51181102362204722" top="0.74803149606299213" bottom="0.74803149606299213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topLeftCell="A4" zoomScale="60" zoomScaleNormal="100" workbookViewId="0">
      <selection activeCell="G17" sqref="G17"/>
    </sheetView>
  </sheetViews>
  <sheetFormatPr defaultRowHeight="14.25"/>
  <cols>
    <col min="1" max="1" width="19.375" style="20" bestFit="1" customWidth="1"/>
    <col min="2" max="2" width="17.25" style="20" bestFit="1" customWidth="1"/>
    <col min="3" max="12" width="5.625" style="20" customWidth="1"/>
    <col min="13" max="16384" width="9" style="20"/>
  </cols>
  <sheetData>
    <row r="1" spans="1:12" ht="24">
      <c r="A1" s="235" t="s">
        <v>54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s="21" customFormat="1" ht="17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1" customFormat="1" ht="17.25"/>
    <row r="4" spans="1:12" s="21" customFormat="1" ht="18.75">
      <c r="A4" s="21" t="s">
        <v>100</v>
      </c>
    </row>
    <row r="5" spans="1:12" s="21" customFormat="1" ht="17.25"/>
    <row r="6" spans="1:12" s="21" customFormat="1" ht="17.25"/>
    <row r="7" spans="1:12" s="21" customFormat="1" ht="17.25">
      <c r="B7" s="90"/>
      <c r="C7" s="90"/>
      <c r="D7" s="90"/>
      <c r="E7" s="90"/>
      <c r="F7" s="90"/>
      <c r="G7" s="90"/>
      <c r="H7" s="90"/>
    </row>
    <row r="8" spans="1:12" s="21" customFormat="1" ht="24">
      <c r="B8" s="91" t="s">
        <v>102</v>
      </c>
      <c r="C8" s="109">
        <v>2</v>
      </c>
      <c r="D8" s="93" t="s">
        <v>47</v>
      </c>
      <c r="E8" s="109">
        <v>2</v>
      </c>
      <c r="F8" s="93" t="s">
        <v>69</v>
      </c>
      <c r="G8" s="94"/>
      <c r="H8" s="90"/>
    </row>
    <row r="9" spans="1:12" s="21" customFormat="1" ht="19.5" thickBot="1">
      <c r="B9" s="95"/>
      <c r="C9" s="31"/>
      <c r="D9" s="96"/>
      <c r="E9" s="31"/>
      <c r="F9" s="96"/>
      <c r="G9" s="97"/>
      <c r="H9" s="90"/>
    </row>
    <row r="10" spans="1:12" s="21" customFormat="1" ht="31.5" thickBot="1">
      <c r="B10" s="98" t="s">
        <v>55</v>
      </c>
      <c r="C10" s="274">
        <v>49680</v>
      </c>
      <c r="D10" s="274"/>
      <c r="E10" s="274"/>
      <c r="F10" s="274"/>
      <c r="G10" s="250" t="s">
        <v>18</v>
      </c>
      <c r="H10" s="251"/>
    </row>
    <row r="11" spans="1:12" s="21" customFormat="1" ht="18.75">
      <c r="B11" s="100"/>
      <c r="C11" s="32"/>
      <c r="D11" s="32"/>
      <c r="E11" s="32"/>
      <c r="F11" s="33"/>
      <c r="G11" s="100"/>
      <c r="H11" s="100"/>
    </row>
    <row r="12" spans="1:12" s="21" customFormat="1" ht="17.25">
      <c r="F12" s="34"/>
    </row>
    <row r="13" spans="1:12" s="21" customFormat="1" ht="17.25">
      <c r="A13" s="253" t="s">
        <v>68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</row>
    <row r="14" spans="1:12" s="21" customFormat="1" ht="17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s="21" customFormat="1" ht="17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s="21" customFormat="1" ht="18.75">
      <c r="F16" s="103" t="s">
        <v>102</v>
      </c>
      <c r="G16" s="110">
        <v>2</v>
      </c>
      <c r="H16" s="105" t="s">
        <v>47</v>
      </c>
      <c r="I16" s="110">
        <v>3</v>
      </c>
      <c r="J16" s="105" t="s">
        <v>87</v>
      </c>
      <c r="K16" s="110">
        <v>1</v>
      </c>
      <c r="L16" s="106" t="s">
        <v>88</v>
      </c>
    </row>
    <row r="17" spans="1:12" s="21" customFormat="1" ht="17.25">
      <c r="G17" s="42"/>
      <c r="H17" s="42"/>
      <c r="I17" s="42"/>
      <c r="J17" s="42"/>
      <c r="K17" s="42"/>
      <c r="L17" s="42"/>
    </row>
    <row r="18" spans="1:12" s="21" customFormat="1" ht="17.25">
      <c r="G18" s="42"/>
      <c r="H18" s="42"/>
      <c r="I18" s="42"/>
      <c r="J18" s="42"/>
      <c r="K18" s="42"/>
      <c r="L18" s="42"/>
    </row>
    <row r="19" spans="1:12" s="21" customFormat="1" ht="17.25"/>
    <row r="20" spans="1:12" ht="31.5" customHeight="1">
      <c r="A20" s="236" t="s">
        <v>57</v>
      </c>
      <c r="B20" s="236"/>
      <c r="C20" s="43">
        <v>1</v>
      </c>
      <c r="D20" s="43">
        <v>9</v>
      </c>
      <c r="E20" s="43" t="s">
        <v>72</v>
      </c>
      <c r="F20" s="44" t="s">
        <v>72</v>
      </c>
      <c r="G20" s="44" t="s">
        <v>72</v>
      </c>
      <c r="H20" s="44" t="s">
        <v>72</v>
      </c>
      <c r="I20" s="44" t="s">
        <v>72</v>
      </c>
      <c r="J20" s="44" t="s">
        <v>72</v>
      </c>
      <c r="K20" s="44" t="s">
        <v>72</v>
      </c>
      <c r="L20" s="44" t="s">
        <v>72</v>
      </c>
    </row>
    <row r="21" spans="1:12" ht="21.75" customHeight="1">
      <c r="A21" s="236" t="s">
        <v>58</v>
      </c>
      <c r="B21" s="237" t="s">
        <v>59</v>
      </c>
      <c r="C21" s="24" t="s">
        <v>73</v>
      </c>
      <c r="D21" s="275" t="s">
        <v>74</v>
      </c>
      <c r="E21" s="276"/>
      <c r="F21" s="276"/>
      <c r="G21" s="276"/>
      <c r="H21" s="276"/>
      <c r="I21" s="276"/>
      <c r="J21" s="276"/>
      <c r="K21" s="276"/>
      <c r="L21" s="277"/>
    </row>
    <row r="22" spans="1:12" ht="48" customHeight="1">
      <c r="A22" s="236"/>
      <c r="B22" s="237"/>
      <c r="C22" s="278" t="s">
        <v>75</v>
      </c>
      <c r="D22" s="279"/>
      <c r="E22" s="279"/>
      <c r="F22" s="279"/>
      <c r="G22" s="279"/>
      <c r="H22" s="279"/>
      <c r="I22" s="279"/>
      <c r="J22" s="279"/>
      <c r="K22" s="279"/>
      <c r="L22" s="280"/>
    </row>
    <row r="23" spans="1:12" ht="36.75" customHeight="1">
      <c r="A23" s="236"/>
      <c r="B23" s="41" t="s">
        <v>60</v>
      </c>
      <c r="C23" s="281" t="s">
        <v>76</v>
      </c>
      <c r="D23" s="282"/>
      <c r="E23" s="282"/>
      <c r="F23" s="282"/>
      <c r="G23" s="282"/>
      <c r="H23" s="282"/>
      <c r="I23" s="282"/>
      <c r="J23" s="282"/>
      <c r="K23" s="282"/>
      <c r="L23" s="283"/>
    </row>
    <row r="24" spans="1:12" ht="84" customHeight="1">
      <c r="A24" s="236"/>
      <c r="B24" s="40" t="s">
        <v>61</v>
      </c>
      <c r="C24" s="284" t="s">
        <v>77</v>
      </c>
      <c r="D24" s="285"/>
      <c r="E24" s="285"/>
      <c r="F24" s="285"/>
      <c r="G24" s="285"/>
      <c r="H24" s="285"/>
      <c r="I24" s="285"/>
      <c r="J24" s="285"/>
      <c r="K24" s="241" t="s">
        <v>67</v>
      </c>
      <c r="L24" s="242"/>
    </row>
    <row r="25" spans="1:12" ht="63" customHeight="1">
      <c r="A25" s="236"/>
      <c r="B25" s="40" t="s">
        <v>62</v>
      </c>
      <c r="C25" s="281" t="s">
        <v>78</v>
      </c>
      <c r="D25" s="282"/>
      <c r="E25" s="282"/>
      <c r="F25" s="282"/>
      <c r="G25" s="282"/>
      <c r="H25" s="282"/>
      <c r="I25" s="282"/>
      <c r="J25" s="282"/>
      <c r="K25" s="282"/>
      <c r="L25" s="283"/>
    </row>
    <row r="26" spans="1:12" ht="31.5" customHeight="1">
      <c r="A26" s="236" t="s">
        <v>64</v>
      </c>
      <c r="B26" s="40" t="s">
        <v>63</v>
      </c>
      <c r="C26" s="281" t="s">
        <v>79</v>
      </c>
      <c r="D26" s="286"/>
      <c r="E26" s="286"/>
      <c r="F26" s="286"/>
      <c r="G26" s="286"/>
      <c r="H26" s="286"/>
      <c r="I26" s="286"/>
      <c r="J26" s="286"/>
      <c r="K26" s="286"/>
      <c r="L26" s="287"/>
    </row>
    <row r="27" spans="1:12" ht="31.5" customHeight="1">
      <c r="A27" s="236"/>
      <c r="B27" s="27" t="s">
        <v>49</v>
      </c>
      <c r="C27" s="288" t="s">
        <v>80</v>
      </c>
      <c r="D27" s="289"/>
      <c r="E27" s="289"/>
      <c r="F27" s="289"/>
      <c r="G27" s="289"/>
      <c r="H27" s="289"/>
      <c r="I27" s="289"/>
      <c r="J27" s="289"/>
      <c r="K27" s="289"/>
      <c r="L27" s="290"/>
    </row>
    <row r="28" spans="1:12" ht="21" customHeight="1">
      <c r="A28" s="236"/>
      <c r="B28" s="27" t="s">
        <v>50</v>
      </c>
      <c r="C28" s="288" t="s">
        <v>70</v>
      </c>
      <c r="D28" s="289"/>
      <c r="E28" s="289"/>
      <c r="F28" s="289"/>
      <c r="G28" s="289"/>
      <c r="H28" s="289"/>
      <c r="I28" s="289"/>
      <c r="J28" s="289"/>
      <c r="K28" s="289"/>
      <c r="L28" s="290"/>
    </row>
    <row r="29" spans="1:12" ht="42" customHeight="1">
      <c r="A29" s="236"/>
      <c r="B29" s="27" t="s">
        <v>51</v>
      </c>
      <c r="C29" s="288" t="s">
        <v>81</v>
      </c>
      <c r="D29" s="289"/>
      <c r="E29" s="289"/>
      <c r="F29" s="289"/>
      <c r="G29" s="289"/>
      <c r="H29" s="289"/>
      <c r="I29" s="289"/>
      <c r="J29" s="289"/>
      <c r="K29" s="289"/>
      <c r="L29" s="290"/>
    </row>
    <row r="30" spans="1:12" ht="21" customHeight="1">
      <c r="A30" s="236"/>
      <c r="B30" s="27" t="s">
        <v>82</v>
      </c>
      <c r="C30" s="288" t="s">
        <v>83</v>
      </c>
      <c r="D30" s="289"/>
      <c r="E30" s="289"/>
      <c r="F30" s="289"/>
      <c r="G30" s="289"/>
      <c r="H30" s="289"/>
      <c r="I30" s="289"/>
      <c r="J30" s="289"/>
      <c r="K30" s="289"/>
      <c r="L30" s="290"/>
    </row>
    <row r="31" spans="1:12" ht="63" customHeight="1">
      <c r="A31" s="236"/>
      <c r="B31" s="27" t="s">
        <v>52</v>
      </c>
      <c r="C31" s="288" t="s">
        <v>84</v>
      </c>
      <c r="D31" s="289"/>
      <c r="E31" s="289"/>
      <c r="F31" s="289"/>
      <c r="G31" s="289"/>
      <c r="H31" s="289"/>
      <c r="I31" s="289"/>
      <c r="J31" s="289"/>
      <c r="K31" s="289"/>
      <c r="L31" s="290"/>
    </row>
  </sheetData>
  <mergeCells count="20">
    <mergeCell ref="A26:A31"/>
    <mergeCell ref="C26:L26"/>
    <mergeCell ref="C27:L27"/>
    <mergeCell ref="C28:L28"/>
    <mergeCell ref="C29:L29"/>
    <mergeCell ref="C30:L30"/>
    <mergeCell ref="C31:L31"/>
    <mergeCell ref="A21:A25"/>
    <mergeCell ref="B21:B22"/>
    <mergeCell ref="D21:L21"/>
    <mergeCell ref="C22:L22"/>
    <mergeCell ref="C23:L23"/>
    <mergeCell ref="C24:J24"/>
    <mergeCell ref="K24:L24"/>
    <mergeCell ref="C25:L25"/>
    <mergeCell ref="A20:B20"/>
    <mergeCell ref="A1:L1"/>
    <mergeCell ref="C10:F10"/>
    <mergeCell ref="G10:H10"/>
    <mergeCell ref="A13:L13"/>
  </mergeCells>
  <phoneticPr fontId="1"/>
  <dataValidations count="1">
    <dataValidation type="list" allowBlank="1" showInputMessage="1" showErrorMessage="1" sqref="C28:L28">
      <formula1>"普通,当座"</formula1>
    </dataValidation>
  </dataValidation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showZeros="0" view="pageBreakPreview" topLeftCell="A13" zoomScale="70" zoomScaleNormal="100" zoomScaleSheetLayoutView="70" workbookViewId="0">
      <selection activeCell="H34" sqref="H34"/>
    </sheetView>
  </sheetViews>
  <sheetFormatPr defaultRowHeight="13.5"/>
  <cols>
    <col min="1" max="1" width="3.5" style="47" bestFit="1" customWidth="1"/>
    <col min="2" max="2" width="16.5" style="47" customWidth="1"/>
    <col min="3" max="3" width="11.75" style="47" customWidth="1"/>
    <col min="4" max="4" width="11.75" style="47" hidden="1" customWidth="1"/>
    <col min="5" max="5" width="6.75" style="47" customWidth="1"/>
    <col min="6" max="29" width="4.625" style="47" customWidth="1"/>
    <col min="30" max="36" width="4.625" style="74" customWidth="1"/>
    <col min="37" max="37" width="5.5" style="74" customWidth="1"/>
    <col min="38" max="38" width="13.125" style="74" customWidth="1"/>
    <col min="39" max="40" width="13.375" style="74" customWidth="1"/>
    <col min="41" max="41" width="16.5" style="74" bestFit="1" customWidth="1"/>
    <col min="42" max="42" width="9.125" style="74" customWidth="1"/>
    <col min="43" max="43" width="9" style="47" customWidth="1"/>
    <col min="44" max="16384" width="9" style="47"/>
  </cols>
  <sheetData>
    <row r="1" spans="1:43" ht="21">
      <c r="A1" s="45"/>
      <c r="B1" s="45"/>
      <c r="C1" s="45"/>
      <c r="D1" s="45"/>
      <c r="E1" s="45"/>
      <c r="F1" s="45"/>
      <c r="G1" s="45"/>
      <c r="H1" s="45"/>
      <c r="I1" s="45"/>
      <c r="J1" s="45"/>
      <c r="K1" s="188" t="s">
        <v>46</v>
      </c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 t="s">
        <v>103</v>
      </c>
      <c r="AA1" s="188"/>
      <c r="AB1" s="188"/>
      <c r="AC1" s="189">
        <f>①実績記録票!AC1</f>
        <v>2</v>
      </c>
      <c r="AD1" s="189"/>
      <c r="AE1" s="72" t="s">
        <v>47</v>
      </c>
      <c r="AF1" s="190">
        <f ca="1">IF(MONTH(TODAY())=1,12,MONTH(TODAY())-1)</f>
        <v>4</v>
      </c>
      <c r="AG1" s="190"/>
      <c r="AH1" s="72" t="s">
        <v>48</v>
      </c>
      <c r="AI1" s="72"/>
      <c r="AJ1" s="72"/>
      <c r="AK1" s="72"/>
      <c r="AL1" s="72"/>
      <c r="AM1" s="72"/>
      <c r="AN1" s="72"/>
      <c r="AO1" s="72"/>
      <c r="AP1" s="73" t="s">
        <v>71</v>
      </c>
      <c r="AQ1" s="117">
        <v>1</v>
      </c>
    </row>
    <row r="2" spans="1:43" ht="18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43" ht="18.75">
      <c r="A3" s="48"/>
      <c r="B3" s="196" t="s">
        <v>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43" ht="18.75">
      <c r="A4" s="48"/>
      <c r="B4" s="199"/>
      <c r="C4" s="200"/>
      <c r="D4" s="49"/>
      <c r="E4" s="203" t="s">
        <v>33</v>
      </c>
      <c r="F4" s="204"/>
      <c r="G4" s="204"/>
      <c r="H4" s="204"/>
      <c r="I4" s="205"/>
      <c r="J4" s="169" t="s">
        <v>12</v>
      </c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/>
    </row>
    <row r="5" spans="1:43" ht="21">
      <c r="A5" s="48"/>
      <c r="B5" s="201"/>
      <c r="C5" s="202"/>
      <c r="D5" s="49"/>
      <c r="E5" s="203"/>
      <c r="F5" s="206"/>
      <c r="G5" s="206"/>
      <c r="H5" s="206"/>
      <c r="I5" s="205"/>
      <c r="J5" s="169" t="s">
        <v>10</v>
      </c>
      <c r="K5" s="170"/>
      <c r="L5" s="170"/>
      <c r="M5" s="170"/>
      <c r="N5" s="171"/>
      <c r="O5" s="169" t="s">
        <v>11</v>
      </c>
      <c r="P5" s="170"/>
      <c r="Q5" s="170"/>
      <c r="R5" s="170"/>
      <c r="S5" s="171"/>
      <c r="T5" s="169" t="s">
        <v>32</v>
      </c>
      <c r="U5" s="170"/>
      <c r="V5" s="170"/>
      <c r="W5" s="170"/>
      <c r="X5" s="171"/>
      <c r="AE5" s="72"/>
    </row>
    <row r="6" spans="1:43" s="53" customFormat="1" ht="17.25" customHeight="1">
      <c r="A6" s="50"/>
      <c r="B6" s="175" t="s">
        <v>4</v>
      </c>
      <c r="C6" s="51" t="s">
        <v>27</v>
      </c>
      <c r="D6" s="112"/>
      <c r="E6" s="176" t="s">
        <v>31</v>
      </c>
      <c r="F6" s="177"/>
      <c r="G6" s="177"/>
      <c r="H6" s="177"/>
      <c r="I6" s="178"/>
      <c r="J6" s="176" t="s">
        <v>5</v>
      </c>
      <c r="K6" s="177"/>
      <c r="L6" s="177"/>
      <c r="M6" s="177"/>
      <c r="N6" s="178"/>
      <c r="O6" s="176" t="s">
        <v>13</v>
      </c>
      <c r="P6" s="177"/>
      <c r="Q6" s="177"/>
      <c r="R6" s="177"/>
      <c r="S6" s="178"/>
      <c r="T6" s="176" t="s">
        <v>30</v>
      </c>
      <c r="U6" s="177"/>
      <c r="V6" s="177"/>
      <c r="W6" s="177"/>
      <c r="X6" s="178"/>
      <c r="AD6" s="72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43" s="53" customFormat="1" ht="17.25" customHeight="1">
      <c r="A7" s="50"/>
      <c r="B7" s="175"/>
      <c r="C7" s="54" t="s">
        <v>17</v>
      </c>
      <c r="D7" s="113"/>
      <c r="E7" s="179" t="s">
        <v>29</v>
      </c>
      <c r="F7" s="180"/>
      <c r="G7" s="180"/>
      <c r="H7" s="180"/>
      <c r="I7" s="181"/>
      <c r="J7" s="179" t="s">
        <v>15</v>
      </c>
      <c r="K7" s="180"/>
      <c r="L7" s="180"/>
      <c r="M7" s="180"/>
      <c r="N7" s="181"/>
      <c r="O7" s="179" t="s">
        <v>16</v>
      </c>
      <c r="P7" s="180"/>
      <c r="Q7" s="180"/>
      <c r="R7" s="180"/>
      <c r="S7" s="181"/>
      <c r="T7" s="179" t="s">
        <v>28</v>
      </c>
      <c r="U7" s="180"/>
      <c r="V7" s="180"/>
      <c r="W7" s="180"/>
      <c r="X7" s="181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</row>
    <row r="8" spans="1:43" s="53" customFormat="1" ht="17.25" customHeight="1">
      <c r="A8" s="50"/>
      <c r="B8" s="175" t="s">
        <v>24</v>
      </c>
      <c r="C8" s="56" t="s">
        <v>27</v>
      </c>
      <c r="D8" s="114"/>
      <c r="E8" s="182" t="s">
        <v>26</v>
      </c>
      <c r="F8" s="183"/>
      <c r="G8" s="183"/>
      <c r="H8" s="183"/>
      <c r="I8" s="184"/>
      <c r="J8" s="182" t="s">
        <v>7</v>
      </c>
      <c r="K8" s="183"/>
      <c r="L8" s="183"/>
      <c r="M8" s="183"/>
      <c r="N8" s="184"/>
      <c r="O8" s="182" t="s">
        <v>14</v>
      </c>
      <c r="P8" s="183"/>
      <c r="Q8" s="183"/>
      <c r="R8" s="183"/>
      <c r="S8" s="184"/>
      <c r="T8" s="182" t="s">
        <v>25</v>
      </c>
      <c r="U8" s="183"/>
      <c r="V8" s="183"/>
      <c r="W8" s="183"/>
      <c r="X8" s="184"/>
      <c r="AA8" s="130"/>
      <c r="AB8" s="130"/>
      <c r="AC8" s="130"/>
      <c r="AD8" s="130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75"/>
    </row>
    <row r="9" spans="1:43" s="53" customFormat="1" ht="17.25" customHeight="1">
      <c r="A9" s="50"/>
      <c r="B9" s="175"/>
      <c r="C9" s="58" t="s">
        <v>17</v>
      </c>
      <c r="D9" s="115"/>
      <c r="E9" s="169" t="s">
        <v>26</v>
      </c>
      <c r="F9" s="170"/>
      <c r="G9" s="170"/>
      <c r="H9" s="170"/>
      <c r="I9" s="171"/>
      <c r="J9" s="169" t="s">
        <v>7</v>
      </c>
      <c r="K9" s="170"/>
      <c r="L9" s="170"/>
      <c r="M9" s="170"/>
      <c r="N9" s="171"/>
      <c r="O9" s="169" t="s">
        <v>14</v>
      </c>
      <c r="P9" s="170"/>
      <c r="Q9" s="170"/>
      <c r="R9" s="170"/>
      <c r="S9" s="171"/>
      <c r="T9" s="169" t="s">
        <v>25</v>
      </c>
      <c r="U9" s="170"/>
      <c r="V9" s="170"/>
      <c r="W9" s="170"/>
      <c r="X9" s="171"/>
      <c r="Z9" s="144"/>
      <c r="AA9" s="130"/>
      <c r="AB9" s="130"/>
      <c r="AC9" s="130"/>
      <c r="AD9" s="130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45"/>
    </row>
    <row r="10" spans="1:43" s="53" customFormat="1" ht="17.25" customHeight="1">
      <c r="A10" s="50"/>
      <c r="B10" s="191" t="s">
        <v>89</v>
      </c>
      <c r="C10" s="56" t="s">
        <v>27</v>
      </c>
      <c r="D10" s="121"/>
      <c r="E10" s="182" t="s">
        <v>26</v>
      </c>
      <c r="F10" s="183"/>
      <c r="G10" s="183"/>
      <c r="H10" s="183"/>
      <c r="I10" s="184"/>
      <c r="J10" s="182" t="s">
        <v>7</v>
      </c>
      <c r="K10" s="183"/>
      <c r="L10" s="183"/>
      <c r="M10" s="183"/>
      <c r="N10" s="184"/>
      <c r="O10" s="182" t="s">
        <v>14</v>
      </c>
      <c r="P10" s="183"/>
      <c r="Q10" s="183"/>
      <c r="R10" s="183"/>
      <c r="S10" s="184"/>
      <c r="T10" s="182" t="s">
        <v>25</v>
      </c>
      <c r="U10" s="183"/>
      <c r="V10" s="183"/>
      <c r="W10" s="183"/>
      <c r="X10" s="184"/>
      <c r="AA10" s="192" t="s">
        <v>53</v>
      </c>
      <c r="AB10" s="192"/>
      <c r="AC10" s="192"/>
      <c r="AD10" s="192"/>
      <c r="AE10" s="194"/>
      <c r="AF10" s="194"/>
      <c r="AG10" s="194"/>
      <c r="AH10" s="194"/>
      <c r="AI10" s="194"/>
      <c r="AJ10" s="194"/>
      <c r="AK10" s="194"/>
      <c r="AL10" s="194"/>
      <c r="AM10" s="194"/>
      <c r="AN10" s="166"/>
      <c r="AO10" s="166"/>
      <c r="AP10" s="75"/>
    </row>
    <row r="11" spans="1:43" s="53" customFormat="1" ht="17.25" customHeight="1">
      <c r="A11" s="50"/>
      <c r="B11" s="187"/>
      <c r="C11" s="58" t="s">
        <v>17</v>
      </c>
      <c r="D11" s="122"/>
      <c r="E11" s="169" t="s">
        <v>26</v>
      </c>
      <c r="F11" s="170"/>
      <c r="G11" s="170"/>
      <c r="H11" s="170"/>
      <c r="I11" s="171"/>
      <c r="J11" s="169" t="s">
        <v>7</v>
      </c>
      <c r="K11" s="170"/>
      <c r="L11" s="170"/>
      <c r="M11" s="170"/>
      <c r="N11" s="171"/>
      <c r="O11" s="169" t="s">
        <v>14</v>
      </c>
      <c r="P11" s="170"/>
      <c r="Q11" s="170"/>
      <c r="R11" s="170"/>
      <c r="S11" s="171"/>
      <c r="T11" s="169" t="s">
        <v>25</v>
      </c>
      <c r="U11" s="170"/>
      <c r="V11" s="170"/>
      <c r="W11" s="170"/>
      <c r="X11" s="171"/>
      <c r="AA11" s="193"/>
      <c r="AB11" s="193"/>
      <c r="AC11" s="193"/>
      <c r="AD11" s="193"/>
      <c r="AE11" s="195"/>
      <c r="AF11" s="195"/>
      <c r="AG11" s="195"/>
      <c r="AH11" s="195"/>
      <c r="AI11" s="195"/>
      <c r="AJ11" s="195"/>
      <c r="AK11" s="195"/>
      <c r="AL11" s="195"/>
      <c r="AM11" s="195"/>
      <c r="AN11" s="166"/>
      <c r="AO11" s="166"/>
      <c r="AP11" s="75"/>
    </row>
    <row r="12" spans="1:43" s="53" customFormat="1" ht="17.25">
      <c r="A12" s="5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</row>
    <row r="13" spans="1:43" ht="14.25" thickBot="1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43" ht="35.25" customHeight="1" thickBot="1">
      <c r="A14" s="61" t="s">
        <v>0</v>
      </c>
      <c r="B14" s="61" t="s">
        <v>21</v>
      </c>
      <c r="C14" s="125" t="s">
        <v>9</v>
      </c>
      <c r="D14" s="125"/>
      <c r="E14" s="125"/>
      <c r="F14" s="111">
        <v>1</v>
      </c>
      <c r="G14" s="63">
        <v>2</v>
      </c>
      <c r="H14" s="111">
        <v>3</v>
      </c>
      <c r="I14" s="63">
        <v>4</v>
      </c>
      <c r="J14" s="111">
        <v>5</v>
      </c>
      <c r="K14" s="63">
        <v>6</v>
      </c>
      <c r="L14" s="111">
        <v>7</v>
      </c>
      <c r="M14" s="63">
        <v>8</v>
      </c>
      <c r="N14" s="111">
        <v>9</v>
      </c>
      <c r="O14" s="63">
        <v>10</v>
      </c>
      <c r="P14" s="111">
        <v>11</v>
      </c>
      <c r="Q14" s="63">
        <v>12</v>
      </c>
      <c r="R14" s="111">
        <v>13</v>
      </c>
      <c r="S14" s="63">
        <v>14</v>
      </c>
      <c r="T14" s="111">
        <v>15</v>
      </c>
      <c r="U14" s="63">
        <v>16</v>
      </c>
      <c r="V14" s="111">
        <v>17</v>
      </c>
      <c r="W14" s="63">
        <v>18</v>
      </c>
      <c r="X14" s="111">
        <v>19</v>
      </c>
      <c r="Y14" s="63">
        <v>20</v>
      </c>
      <c r="Z14" s="111">
        <v>21</v>
      </c>
      <c r="AA14" s="63">
        <v>22</v>
      </c>
      <c r="AB14" s="111">
        <v>23</v>
      </c>
      <c r="AC14" s="63">
        <v>24</v>
      </c>
      <c r="AD14" s="111">
        <v>25</v>
      </c>
      <c r="AE14" s="76">
        <v>26</v>
      </c>
      <c r="AF14" s="111">
        <v>27</v>
      </c>
      <c r="AG14" s="76">
        <v>28</v>
      </c>
      <c r="AH14" s="111">
        <v>29</v>
      </c>
      <c r="AI14" s="76">
        <v>30</v>
      </c>
      <c r="AJ14" s="111">
        <v>31</v>
      </c>
      <c r="AK14" s="77" t="s">
        <v>1</v>
      </c>
      <c r="AL14" s="78" t="s">
        <v>22</v>
      </c>
      <c r="AM14" s="79" t="s">
        <v>107</v>
      </c>
      <c r="AN14" s="167" t="s">
        <v>104</v>
      </c>
      <c r="AO14" s="168" t="s">
        <v>105</v>
      </c>
      <c r="AP14" s="207" t="s">
        <v>2</v>
      </c>
      <c r="AQ14" s="208"/>
    </row>
    <row r="15" spans="1:43" ht="19.5" customHeight="1">
      <c r="A15" s="191">
        <v>1</v>
      </c>
      <c r="B15" s="191"/>
      <c r="C15" s="185"/>
      <c r="D15" s="172">
        <f>IF(C15="1割",0.9,IF(C15="2割",0.8,IF(C15="3割",0.7,0)))</f>
        <v>0</v>
      </c>
      <c r="E15" s="64" t="s">
        <v>19</v>
      </c>
      <c r="F15" s="101"/>
      <c r="G15" s="65"/>
      <c r="H15" s="101"/>
      <c r="I15" s="65"/>
      <c r="J15" s="101"/>
      <c r="K15" s="65"/>
      <c r="L15" s="101"/>
      <c r="M15" s="65"/>
      <c r="N15" s="101"/>
      <c r="O15" s="65"/>
      <c r="P15" s="101"/>
      <c r="Q15" s="65"/>
      <c r="R15" s="101"/>
      <c r="S15" s="65"/>
      <c r="T15" s="101"/>
      <c r="U15" s="65"/>
      <c r="V15" s="101"/>
      <c r="W15" s="65"/>
      <c r="X15" s="101"/>
      <c r="Y15" s="65"/>
      <c r="Z15" s="101"/>
      <c r="AA15" s="65"/>
      <c r="AB15" s="101"/>
      <c r="AC15" s="65"/>
      <c r="AD15" s="101"/>
      <c r="AE15" s="80"/>
      <c r="AF15" s="101"/>
      <c r="AG15" s="80"/>
      <c r="AH15" s="101"/>
      <c r="AI15" s="80"/>
      <c r="AJ15" s="101"/>
      <c r="AK15" s="81">
        <f>COUNTA(F15:AJ15)</f>
        <v>0</v>
      </c>
      <c r="AL15" s="89">
        <f>AK15*3000*D15</f>
        <v>0</v>
      </c>
      <c r="AM15" s="213">
        <f>AL15+AL16+AL17+AL18</f>
        <v>0</v>
      </c>
      <c r="AN15" s="216" t="str">
        <f>IF(ISERROR(AO15-AM15),"",AO15-AM15)</f>
        <v/>
      </c>
      <c r="AO15" s="217" t="str">
        <f>IF(C15="","",IF(C15="1割",AM15/0.9,IF(C15="2割",AM15/0.8,IF(C15="3割",AM15/0.7))))</f>
        <v/>
      </c>
      <c r="AP15" s="207"/>
      <c r="AQ15" s="208"/>
    </row>
    <row r="16" spans="1:43" ht="19.5" customHeight="1">
      <c r="A16" s="186"/>
      <c r="B16" s="186"/>
      <c r="C16" s="186"/>
      <c r="D16" s="173"/>
      <c r="E16" s="66" t="s">
        <v>20</v>
      </c>
      <c r="F16" s="102"/>
      <c r="G16" s="67"/>
      <c r="H16" s="102"/>
      <c r="I16" s="67"/>
      <c r="J16" s="102"/>
      <c r="K16" s="67"/>
      <c r="L16" s="102"/>
      <c r="M16" s="67"/>
      <c r="N16" s="102"/>
      <c r="O16" s="67"/>
      <c r="P16" s="102"/>
      <c r="Q16" s="67"/>
      <c r="R16" s="102"/>
      <c r="S16" s="67"/>
      <c r="T16" s="102"/>
      <c r="U16" s="67"/>
      <c r="V16" s="102"/>
      <c r="W16" s="67"/>
      <c r="X16" s="102"/>
      <c r="Y16" s="67"/>
      <c r="Z16" s="102"/>
      <c r="AA16" s="67"/>
      <c r="AB16" s="102"/>
      <c r="AC16" s="67"/>
      <c r="AD16" s="102"/>
      <c r="AE16" s="82"/>
      <c r="AF16" s="102"/>
      <c r="AG16" s="82"/>
      <c r="AH16" s="102"/>
      <c r="AI16" s="82"/>
      <c r="AJ16" s="102"/>
      <c r="AK16" s="83">
        <f>COUNTA(F16:AJ16)</f>
        <v>0</v>
      </c>
      <c r="AL16" s="87">
        <f>AK16*2800*D15</f>
        <v>0</v>
      </c>
      <c r="AM16" s="214"/>
      <c r="AN16" s="216"/>
      <c r="AO16" s="217"/>
      <c r="AP16" s="209"/>
      <c r="AQ16" s="210"/>
    </row>
    <row r="17" spans="1:43" ht="19.5" customHeight="1">
      <c r="A17" s="186"/>
      <c r="B17" s="186"/>
      <c r="C17" s="186"/>
      <c r="D17" s="173"/>
      <c r="E17" s="132" t="s">
        <v>6</v>
      </c>
      <c r="F17" s="133"/>
      <c r="G17" s="134"/>
      <c r="H17" s="133"/>
      <c r="I17" s="134"/>
      <c r="J17" s="133"/>
      <c r="K17" s="134"/>
      <c r="L17" s="133"/>
      <c r="M17" s="134"/>
      <c r="N17" s="133"/>
      <c r="O17" s="134"/>
      <c r="P17" s="133"/>
      <c r="Q17" s="134"/>
      <c r="R17" s="133"/>
      <c r="S17" s="134"/>
      <c r="T17" s="133"/>
      <c r="U17" s="134"/>
      <c r="V17" s="133"/>
      <c r="W17" s="134"/>
      <c r="X17" s="133"/>
      <c r="Y17" s="134"/>
      <c r="Z17" s="133"/>
      <c r="AA17" s="134"/>
      <c r="AB17" s="133"/>
      <c r="AC17" s="134"/>
      <c r="AD17" s="133"/>
      <c r="AE17" s="135"/>
      <c r="AF17" s="133"/>
      <c r="AG17" s="135"/>
      <c r="AH17" s="133"/>
      <c r="AI17" s="135"/>
      <c r="AJ17" s="133"/>
      <c r="AK17" s="83">
        <f>COUNTA(F17:AJ17)</f>
        <v>0</v>
      </c>
      <c r="AL17" s="88">
        <f>AK17*200*D15</f>
        <v>0</v>
      </c>
      <c r="AM17" s="214"/>
      <c r="AN17" s="216"/>
      <c r="AO17" s="217"/>
      <c r="AP17" s="209"/>
      <c r="AQ17" s="210"/>
    </row>
    <row r="18" spans="1:43" ht="19.5" customHeight="1" thickBot="1">
      <c r="A18" s="187"/>
      <c r="B18" s="187"/>
      <c r="C18" s="187"/>
      <c r="D18" s="174"/>
      <c r="E18" s="136" t="s">
        <v>90</v>
      </c>
      <c r="F18" s="137"/>
      <c r="G18" s="138"/>
      <c r="H18" s="137"/>
      <c r="I18" s="138"/>
      <c r="J18" s="137"/>
      <c r="K18" s="138"/>
      <c r="L18" s="137"/>
      <c r="M18" s="138"/>
      <c r="N18" s="137"/>
      <c r="O18" s="138"/>
      <c r="P18" s="137"/>
      <c r="Q18" s="138"/>
      <c r="R18" s="137"/>
      <c r="S18" s="138"/>
      <c r="T18" s="137"/>
      <c r="U18" s="138"/>
      <c r="V18" s="137"/>
      <c r="W18" s="138"/>
      <c r="X18" s="137"/>
      <c r="Y18" s="138"/>
      <c r="Z18" s="137"/>
      <c r="AA18" s="138"/>
      <c r="AB18" s="137"/>
      <c r="AC18" s="138"/>
      <c r="AD18" s="137"/>
      <c r="AE18" s="139"/>
      <c r="AF18" s="137"/>
      <c r="AG18" s="139"/>
      <c r="AH18" s="137"/>
      <c r="AI18" s="139"/>
      <c r="AJ18" s="137"/>
      <c r="AK18" s="84">
        <f>COUNTA(F18:AJ18)</f>
        <v>0</v>
      </c>
      <c r="AL18" s="140">
        <f>AK18*200*D15</f>
        <v>0</v>
      </c>
      <c r="AM18" s="215"/>
      <c r="AN18" s="216"/>
      <c r="AO18" s="217"/>
      <c r="AP18" s="211"/>
      <c r="AQ18" s="212"/>
    </row>
    <row r="19" spans="1:43" ht="19.5" customHeight="1">
      <c r="A19" s="191">
        <v>2</v>
      </c>
      <c r="B19" s="191"/>
      <c r="C19" s="185"/>
      <c r="D19" s="172">
        <f t="shared" ref="D19" si="0">IF(C19="1割",0.9,IF(C19="2割",0.8,IF(C19="3割",0.7,0)))</f>
        <v>0</v>
      </c>
      <c r="E19" s="64" t="s">
        <v>19</v>
      </c>
      <c r="F19" s="101"/>
      <c r="G19" s="65"/>
      <c r="H19" s="101"/>
      <c r="I19" s="65"/>
      <c r="J19" s="101"/>
      <c r="K19" s="65"/>
      <c r="L19" s="101"/>
      <c r="M19" s="65"/>
      <c r="N19" s="101"/>
      <c r="O19" s="65"/>
      <c r="P19" s="101"/>
      <c r="Q19" s="65"/>
      <c r="R19" s="101"/>
      <c r="S19" s="65"/>
      <c r="T19" s="101"/>
      <c r="U19" s="65"/>
      <c r="V19" s="101"/>
      <c r="W19" s="65"/>
      <c r="X19" s="101"/>
      <c r="Y19" s="65"/>
      <c r="Z19" s="101"/>
      <c r="AA19" s="65"/>
      <c r="AB19" s="101"/>
      <c r="AC19" s="65"/>
      <c r="AD19" s="101"/>
      <c r="AE19" s="80"/>
      <c r="AF19" s="101"/>
      <c r="AG19" s="80"/>
      <c r="AH19" s="101"/>
      <c r="AI19" s="80"/>
      <c r="AJ19" s="101"/>
      <c r="AK19" s="81">
        <f>COUNTA(F19:AJ19)</f>
        <v>0</v>
      </c>
      <c r="AL19" s="86">
        <f>AK19*3000*D19</f>
        <v>0</v>
      </c>
      <c r="AM19" s="213">
        <f>AL19+AL20+AL21+AL22</f>
        <v>0</v>
      </c>
      <c r="AN19" s="216" t="str">
        <f t="shared" ref="AN19" si="1">IF(ISERROR(AO19-AM19),"",AO19-AM19)</f>
        <v/>
      </c>
      <c r="AO19" s="217" t="str">
        <f t="shared" ref="AO19" si="2">IF(C19="","",IF(C19="1割",AM19/0.9,IF(C19="2割",AM19/0.8,IF(C19="3割",AM19/0.7))))</f>
        <v/>
      </c>
      <c r="AP19" s="207"/>
      <c r="AQ19" s="208"/>
    </row>
    <row r="20" spans="1:43" ht="19.5" customHeight="1">
      <c r="A20" s="186"/>
      <c r="B20" s="186"/>
      <c r="C20" s="186"/>
      <c r="D20" s="173"/>
      <c r="E20" s="66" t="s">
        <v>20</v>
      </c>
      <c r="F20" s="102"/>
      <c r="G20" s="67"/>
      <c r="H20" s="102"/>
      <c r="I20" s="67"/>
      <c r="J20" s="102"/>
      <c r="K20" s="67"/>
      <c r="L20" s="102"/>
      <c r="M20" s="67"/>
      <c r="N20" s="102"/>
      <c r="O20" s="67"/>
      <c r="P20" s="102"/>
      <c r="Q20" s="67"/>
      <c r="R20" s="102"/>
      <c r="S20" s="67"/>
      <c r="T20" s="102"/>
      <c r="U20" s="67"/>
      <c r="V20" s="102"/>
      <c r="W20" s="67"/>
      <c r="X20" s="102"/>
      <c r="Y20" s="67"/>
      <c r="Z20" s="102"/>
      <c r="AA20" s="67"/>
      <c r="AB20" s="102"/>
      <c r="AC20" s="67"/>
      <c r="AD20" s="102"/>
      <c r="AE20" s="82"/>
      <c r="AF20" s="102"/>
      <c r="AG20" s="82"/>
      <c r="AH20" s="102"/>
      <c r="AI20" s="82"/>
      <c r="AJ20" s="102"/>
      <c r="AK20" s="83">
        <f>COUNTA(F20:AJ20)</f>
        <v>0</v>
      </c>
      <c r="AL20" s="87">
        <f>AK20*2800*D19</f>
        <v>0</v>
      </c>
      <c r="AM20" s="214"/>
      <c r="AN20" s="216"/>
      <c r="AO20" s="217"/>
      <c r="AP20" s="209"/>
      <c r="AQ20" s="210"/>
    </row>
    <row r="21" spans="1:43" ht="19.5" customHeight="1">
      <c r="A21" s="186"/>
      <c r="B21" s="186"/>
      <c r="C21" s="186"/>
      <c r="D21" s="173"/>
      <c r="E21" s="132" t="s">
        <v>6</v>
      </c>
      <c r="F21" s="133"/>
      <c r="G21" s="134"/>
      <c r="H21" s="133"/>
      <c r="I21" s="134"/>
      <c r="J21" s="133"/>
      <c r="K21" s="134"/>
      <c r="L21" s="133"/>
      <c r="M21" s="134"/>
      <c r="N21" s="133"/>
      <c r="O21" s="134"/>
      <c r="P21" s="133"/>
      <c r="Q21" s="134"/>
      <c r="R21" s="133"/>
      <c r="S21" s="134"/>
      <c r="T21" s="133"/>
      <c r="U21" s="134"/>
      <c r="V21" s="133"/>
      <c r="W21" s="134"/>
      <c r="X21" s="133"/>
      <c r="Y21" s="134"/>
      <c r="Z21" s="133"/>
      <c r="AA21" s="134"/>
      <c r="AB21" s="133"/>
      <c r="AC21" s="134"/>
      <c r="AD21" s="133"/>
      <c r="AE21" s="135"/>
      <c r="AF21" s="133"/>
      <c r="AG21" s="135"/>
      <c r="AH21" s="133"/>
      <c r="AI21" s="135"/>
      <c r="AJ21" s="133"/>
      <c r="AK21" s="83">
        <f>COUNTA(F21:AJ21)</f>
        <v>0</v>
      </c>
      <c r="AL21" s="88">
        <f>AK21*200*D19</f>
        <v>0</v>
      </c>
      <c r="AM21" s="214"/>
      <c r="AN21" s="216"/>
      <c r="AO21" s="217"/>
      <c r="AP21" s="209"/>
      <c r="AQ21" s="210"/>
    </row>
    <row r="22" spans="1:43" ht="19.5" customHeight="1" thickBot="1">
      <c r="A22" s="187"/>
      <c r="B22" s="187"/>
      <c r="C22" s="187"/>
      <c r="D22" s="174"/>
      <c r="E22" s="136" t="s">
        <v>90</v>
      </c>
      <c r="F22" s="137"/>
      <c r="G22" s="138"/>
      <c r="H22" s="137"/>
      <c r="I22" s="138"/>
      <c r="J22" s="137"/>
      <c r="K22" s="138"/>
      <c r="L22" s="137"/>
      <c r="M22" s="138"/>
      <c r="N22" s="137"/>
      <c r="O22" s="138"/>
      <c r="P22" s="137"/>
      <c r="Q22" s="138"/>
      <c r="R22" s="137"/>
      <c r="S22" s="138"/>
      <c r="T22" s="137"/>
      <c r="U22" s="138"/>
      <c r="V22" s="137"/>
      <c r="W22" s="138"/>
      <c r="X22" s="137"/>
      <c r="Y22" s="138"/>
      <c r="Z22" s="137"/>
      <c r="AA22" s="138"/>
      <c r="AB22" s="137"/>
      <c r="AC22" s="138"/>
      <c r="AD22" s="137"/>
      <c r="AE22" s="139"/>
      <c r="AF22" s="137"/>
      <c r="AG22" s="139"/>
      <c r="AH22" s="137"/>
      <c r="AI22" s="139"/>
      <c r="AJ22" s="137"/>
      <c r="AK22" s="84">
        <f>COUNTA(F22:AJ22)</f>
        <v>0</v>
      </c>
      <c r="AL22" s="140">
        <f>AK22*200*D19</f>
        <v>0</v>
      </c>
      <c r="AM22" s="215"/>
      <c r="AN22" s="216"/>
      <c r="AO22" s="217"/>
      <c r="AP22" s="211"/>
      <c r="AQ22" s="212"/>
    </row>
    <row r="23" spans="1:43" ht="19.5" customHeight="1">
      <c r="A23" s="191">
        <v>3</v>
      </c>
      <c r="B23" s="191"/>
      <c r="C23" s="185"/>
      <c r="D23" s="172">
        <f t="shared" ref="D23" si="3">IF(C23="1割",0.9,IF(C23="2割",0.8,IF(C23="3割",0.7,0)))</f>
        <v>0</v>
      </c>
      <c r="E23" s="64" t="s">
        <v>19</v>
      </c>
      <c r="F23" s="101"/>
      <c r="G23" s="65"/>
      <c r="H23" s="101"/>
      <c r="I23" s="65"/>
      <c r="J23" s="101"/>
      <c r="K23" s="65"/>
      <c r="L23" s="101"/>
      <c r="M23" s="65"/>
      <c r="N23" s="101"/>
      <c r="O23" s="65"/>
      <c r="P23" s="101"/>
      <c r="Q23" s="65"/>
      <c r="R23" s="101"/>
      <c r="S23" s="65"/>
      <c r="T23" s="101"/>
      <c r="U23" s="65"/>
      <c r="V23" s="101"/>
      <c r="W23" s="65"/>
      <c r="X23" s="101"/>
      <c r="Y23" s="65"/>
      <c r="Z23" s="101"/>
      <c r="AA23" s="65"/>
      <c r="AB23" s="101"/>
      <c r="AC23" s="65"/>
      <c r="AD23" s="101"/>
      <c r="AE23" s="80"/>
      <c r="AF23" s="101"/>
      <c r="AG23" s="80"/>
      <c r="AH23" s="101"/>
      <c r="AI23" s="80"/>
      <c r="AJ23" s="101"/>
      <c r="AK23" s="81">
        <f>COUNTA(F23:AJ23)</f>
        <v>0</v>
      </c>
      <c r="AL23" s="86">
        <f>AK23*3000*D23</f>
        <v>0</v>
      </c>
      <c r="AM23" s="213">
        <f>AL23+AL24+AL25+AL26</f>
        <v>0</v>
      </c>
      <c r="AN23" s="216" t="str">
        <f t="shared" ref="AN23" si="4">IF(ISERROR(AO23-AM23),"",AO23-AM23)</f>
        <v/>
      </c>
      <c r="AO23" s="217" t="str">
        <f t="shared" ref="AO23" si="5">IF(C23="","",IF(C23="1割",AM23/0.9,IF(C23="2割",AM23/0.8,IF(C23="3割",AM23/0.7))))</f>
        <v/>
      </c>
      <c r="AP23" s="207"/>
      <c r="AQ23" s="208"/>
    </row>
    <row r="24" spans="1:43" ht="19.5" customHeight="1">
      <c r="A24" s="186"/>
      <c r="B24" s="186"/>
      <c r="C24" s="186"/>
      <c r="D24" s="173"/>
      <c r="E24" s="66" t="s">
        <v>20</v>
      </c>
      <c r="F24" s="102"/>
      <c r="G24" s="67"/>
      <c r="H24" s="102"/>
      <c r="I24" s="67"/>
      <c r="J24" s="102"/>
      <c r="K24" s="67"/>
      <c r="L24" s="102"/>
      <c r="M24" s="67"/>
      <c r="N24" s="102"/>
      <c r="O24" s="67"/>
      <c r="P24" s="102"/>
      <c r="Q24" s="67"/>
      <c r="R24" s="102"/>
      <c r="S24" s="67"/>
      <c r="T24" s="102"/>
      <c r="U24" s="67"/>
      <c r="V24" s="102"/>
      <c r="W24" s="67"/>
      <c r="X24" s="102"/>
      <c r="Y24" s="67"/>
      <c r="Z24" s="102"/>
      <c r="AA24" s="67"/>
      <c r="AB24" s="102"/>
      <c r="AC24" s="67"/>
      <c r="AD24" s="102"/>
      <c r="AE24" s="82"/>
      <c r="AF24" s="102"/>
      <c r="AG24" s="82"/>
      <c r="AH24" s="102"/>
      <c r="AI24" s="82"/>
      <c r="AJ24" s="102"/>
      <c r="AK24" s="83">
        <f>COUNTA(F24:AJ24)</f>
        <v>0</v>
      </c>
      <c r="AL24" s="87">
        <f>AK24*2800*D23</f>
        <v>0</v>
      </c>
      <c r="AM24" s="214"/>
      <c r="AN24" s="216"/>
      <c r="AO24" s="217"/>
      <c r="AP24" s="209"/>
      <c r="AQ24" s="210"/>
    </row>
    <row r="25" spans="1:43" ht="19.5" customHeight="1">
      <c r="A25" s="186"/>
      <c r="B25" s="186"/>
      <c r="C25" s="186"/>
      <c r="D25" s="173"/>
      <c r="E25" s="132" t="s">
        <v>6</v>
      </c>
      <c r="F25" s="133"/>
      <c r="G25" s="134"/>
      <c r="H25" s="133"/>
      <c r="I25" s="134"/>
      <c r="J25" s="133"/>
      <c r="K25" s="134"/>
      <c r="L25" s="133"/>
      <c r="M25" s="134"/>
      <c r="N25" s="133"/>
      <c r="O25" s="134"/>
      <c r="P25" s="133"/>
      <c r="Q25" s="134"/>
      <c r="R25" s="133"/>
      <c r="S25" s="134"/>
      <c r="T25" s="133"/>
      <c r="U25" s="134"/>
      <c r="V25" s="133"/>
      <c r="W25" s="134"/>
      <c r="X25" s="133"/>
      <c r="Y25" s="134"/>
      <c r="Z25" s="133"/>
      <c r="AA25" s="134"/>
      <c r="AB25" s="133"/>
      <c r="AC25" s="134"/>
      <c r="AD25" s="133"/>
      <c r="AE25" s="135"/>
      <c r="AF25" s="133"/>
      <c r="AG25" s="135"/>
      <c r="AH25" s="133"/>
      <c r="AI25" s="135"/>
      <c r="AJ25" s="133"/>
      <c r="AK25" s="83">
        <f>COUNTA(F25:AJ25)</f>
        <v>0</v>
      </c>
      <c r="AL25" s="88">
        <f>AK25*200*D23</f>
        <v>0</v>
      </c>
      <c r="AM25" s="214"/>
      <c r="AN25" s="216"/>
      <c r="AO25" s="217"/>
      <c r="AP25" s="209"/>
      <c r="AQ25" s="210"/>
    </row>
    <row r="26" spans="1:43" ht="19.5" customHeight="1" thickBot="1">
      <c r="A26" s="187"/>
      <c r="B26" s="187"/>
      <c r="C26" s="187"/>
      <c r="D26" s="174"/>
      <c r="E26" s="136" t="s">
        <v>90</v>
      </c>
      <c r="F26" s="137"/>
      <c r="G26" s="138"/>
      <c r="H26" s="137"/>
      <c r="I26" s="138"/>
      <c r="J26" s="137"/>
      <c r="K26" s="138"/>
      <c r="L26" s="137"/>
      <c r="M26" s="138"/>
      <c r="N26" s="137"/>
      <c r="O26" s="138"/>
      <c r="P26" s="137"/>
      <c r="Q26" s="138"/>
      <c r="R26" s="137"/>
      <c r="S26" s="138"/>
      <c r="T26" s="137"/>
      <c r="U26" s="138"/>
      <c r="V26" s="137"/>
      <c r="W26" s="138"/>
      <c r="X26" s="137"/>
      <c r="Y26" s="138"/>
      <c r="Z26" s="137"/>
      <c r="AA26" s="138"/>
      <c r="AB26" s="137"/>
      <c r="AC26" s="138"/>
      <c r="AD26" s="137"/>
      <c r="AE26" s="139"/>
      <c r="AF26" s="137"/>
      <c r="AG26" s="139"/>
      <c r="AH26" s="137"/>
      <c r="AI26" s="139"/>
      <c r="AJ26" s="137"/>
      <c r="AK26" s="84">
        <f>COUNTA(F26:AJ26)</f>
        <v>0</v>
      </c>
      <c r="AL26" s="140">
        <f>AK26*200*D23</f>
        <v>0</v>
      </c>
      <c r="AM26" s="215"/>
      <c r="AN26" s="216"/>
      <c r="AO26" s="217"/>
      <c r="AP26" s="211"/>
      <c r="AQ26" s="212"/>
    </row>
    <row r="27" spans="1:43" ht="19.5" customHeight="1">
      <c r="A27" s="191">
        <v>4</v>
      </c>
      <c r="B27" s="191"/>
      <c r="C27" s="185"/>
      <c r="D27" s="172">
        <f t="shared" ref="D27" si="6">IF(C27="1割",0.9,IF(C27="2割",0.8,IF(C27="3割",0.7,0)))</f>
        <v>0</v>
      </c>
      <c r="E27" s="64" t="s">
        <v>19</v>
      </c>
      <c r="F27" s="101"/>
      <c r="G27" s="65"/>
      <c r="H27" s="101"/>
      <c r="I27" s="65"/>
      <c r="J27" s="101"/>
      <c r="K27" s="65"/>
      <c r="L27" s="101"/>
      <c r="M27" s="65"/>
      <c r="N27" s="101"/>
      <c r="O27" s="65"/>
      <c r="P27" s="101"/>
      <c r="Q27" s="65"/>
      <c r="R27" s="101"/>
      <c r="S27" s="65"/>
      <c r="T27" s="101"/>
      <c r="U27" s="65"/>
      <c r="V27" s="101"/>
      <c r="W27" s="65"/>
      <c r="X27" s="101"/>
      <c r="Y27" s="65"/>
      <c r="Z27" s="101"/>
      <c r="AA27" s="65"/>
      <c r="AB27" s="101"/>
      <c r="AC27" s="65"/>
      <c r="AD27" s="101"/>
      <c r="AE27" s="80"/>
      <c r="AF27" s="101"/>
      <c r="AG27" s="80"/>
      <c r="AH27" s="101"/>
      <c r="AI27" s="80"/>
      <c r="AJ27" s="101"/>
      <c r="AK27" s="81">
        <f>COUNTA(F27:AJ27)</f>
        <v>0</v>
      </c>
      <c r="AL27" s="86">
        <f>AK27*3000*D27</f>
        <v>0</v>
      </c>
      <c r="AM27" s="213">
        <f>AL27+AL28+AL29+AL30</f>
        <v>0</v>
      </c>
      <c r="AN27" s="216" t="str">
        <f t="shared" ref="AN27" si="7">IF(ISERROR(AO27-AM27),"",AO27-AM27)</f>
        <v/>
      </c>
      <c r="AO27" s="217" t="str">
        <f t="shared" ref="AO27" si="8">IF(C27="","",IF(C27="1割",AM27/0.9,IF(C27="2割",AM27/0.8,IF(C27="3割",AM27/0.7))))</f>
        <v/>
      </c>
      <c r="AP27" s="207"/>
      <c r="AQ27" s="208"/>
    </row>
    <row r="28" spans="1:43" ht="19.5" customHeight="1">
      <c r="A28" s="186"/>
      <c r="B28" s="186"/>
      <c r="C28" s="186"/>
      <c r="D28" s="173"/>
      <c r="E28" s="66" t="s">
        <v>20</v>
      </c>
      <c r="F28" s="102"/>
      <c r="G28" s="67"/>
      <c r="H28" s="102"/>
      <c r="I28" s="67"/>
      <c r="J28" s="102"/>
      <c r="K28" s="67"/>
      <c r="L28" s="102"/>
      <c r="M28" s="67"/>
      <c r="N28" s="102"/>
      <c r="O28" s="67"/>
      <c r="P28" s="102"/>
      <c r="Q28" s="67"/>
      <c r="R28" s="102"/>
      <c r="S28" s="67"/>
      <c r="T28" s="102"/>
      <c r="U28" s="67"/>
      <c r="V28" s="102"/>
      <c r="W28" s="67"/>
      <c r="X28" s="102"/>
      <c r="Y28" s="67"/>
      <c r="Z28" s="102"/>
      <c r="AA28" s="67"/>
      <c r="AB28" s="102"/>
      <c r="AC28" s="67"/>
      <c r="AD28" s="102"/>
      <c r="AE28" s="82"/>
      <c r="AF28" s="102"/>
      <c r="AG28" s="82"/>
      <c r="AH28" s="102"/>
      <c r="AI28" s="82"/>
      <c r="AJ28" s="102"/>
      <c r="AK28" s="83">
        <f>COUNTA(F28:AJ28)</f>
        <v>0</v>
      </c>
      <c r="AL28" s="87">
        <f>AK28*2800*D27</f>
        <v>0</v>
      </c>
      <c r="AM28" s="214"/>
      <c r="AN28" s="216"/>
      <c r="AO28" s="217"/>
      <c r="AP28" s="209"/>
      <c r="AQ28" s="210"/>
    </row>
    <row r="29" spans="1:43" ht="19.5" customHeight="1">
      <c r="A29" s="186"/>
      <c r="B29" s="186"/>
      <c r="C29" s="186"/>
      <c r="D29" s="173"/>
      <c r="E29" s="132" t="s">
        <v>6</v>
      </c>
      <c r="F29" s="133"/>
      <c r="G29" s="134"/>
      <c r="H29" s="133"/>
      <c r="I29" s="134"/>
      <c r="J29" s="133"/>
      <c r="K29" s="134"/>
      <c r="L29" s="133"/>
      <c r="M29" s="134"/>
      <c r="N29" s="133"/>
      <c r="O29" s="134"/>
      <c r="P29" s="133"/>
      <c r="Q29" s="134"/>
      <c r="R29" s="133"/>
      <c r="S29" s="134"/>
      <c r="T29" s="133"/>
      <c r="U29" s="134"/>
      <c r="V29" s="133"/>
      <c r="W29" s="134"/>
      <c r="X29" s="133"/>
      <c r="Y29" s="134"/>
      <c r="Z29" s="133"/>
      <c r="AA29" s="134"/>
      <c r="AB29" s="133"/>
      <c r="AC29" s="134"/>
      <c r="AD29" s="133"/>
      <c r="AE29" s="135"/>
      <c r="AF29" s="133"/>
      <c r="AG29" s="135"/>
      <c r="AH29" s="133"/>
      <c r="AI29" s="135"/>
      <c r="AJ29" s="133"/>
      <c r="AK29" s="83">
        <f>COUNTA(F29:AJ29)</f>
        <v>0</v>
      </c>
      <c r="AL29" s="88">
        <f>AK29*200*D27</f>
        <v>0</v>
      </c>
      <c r="AM29" s="214"/>
      <c r="AN29" s="216"/>
      <c r="AO29" s="217"/>
      <c r="AP29" s="209"/>
      <c r="AQ29" s="210"/>
    </row>
    <row r="30" spans="1:43" ht="19.5" customHeight="1" thickBot="1">
      <c r="A30" s="187"/>
      <c r="B30" s="187"/>
      <c r="C30" s="187"/>
      <c r="D30" s="174"/>
      <c r="E30" s="136" t="s">
        <v>90</v>
      </c>
      <c r="F30" s="137"/>
      <c r="G30" s="138"/>
      <c r="H30" s="137"/>
      <c r="I30" s="138"/>
      <c r="J30" s="137"/>
      <c r="K30" s="138"/>
      <c r="L30" s="137"/>
      <c r="M30" s="138"/>
      <c r="N30" s="137"/>
      <c r="O30" s="138"/>
      <c r="P30" s="137"/>
      <c r="Q30" s="138"/>
      <c r="R30" s="137"/>
      <c r="S30" s="138"/>
      <c r="T30" s="137"/>
      <c r="U30" s="138"/>
      <c r="V30" s="137"/>
      <c r="W30" s="138"/>
      <c r="X30" s="137"/>
      <c r="Y30" s="138"/>
      <c r="Z30" s="137"/>
      <c r="AA30" s="138"/>
      <c r="AB30" s="137"/>
      <c r="AC30" s="138"/>
      <c r="AD30" s="137"/>
      <c r="AE30" s="139"/>
      <c r="AF30" s="137"/>
      <c r="AG30" s="139"/>
      <c r="AH30" s="137"/>
      <c r="AI30" s="139"/>
      <c r="AJ30" s="137"/>
      <c r="AK30" s="84">
        <f>COUNTA(F30:AJ30)</f>
        <v>0</v>
      </c>
      <c r="AL30" s="140">
        <f>AK30*200*D27</f>
        <v>0</v>
      </c>
      <c r="AM30" s="215"/>
      <c r="AN30" s="216"/>
      <c r="AO30" s="217"/>
      <c r="AP30" s="211"/>
      <c r="AQ30" s="212"/>
    </row>
    <row r="31" spans="1:43" ht="19.5" customHeight="1">
      <c r="A31" s="191">
        <v>5</v>
      </c>
      <c r="B31" s="191"/>
      <c r="C31" s="185"/>
      <c r="D31" s="172">
        <f t="shared" ref="D31" si="9">IF(C31="1割",0.9,IF(C31="2割",0.8,IF(C31="3割",0.7,0)))</f>
        <v>0</v>
      </c>
      <c r="E31" s="64" t="s">
        <v>19</v>
      </c>
      <c r="F31" s="101"/>
      <c r="G31" s="65"/>
      <c r="H31" s="101"/>
      <c r="I31" s="65"/>
      <c r="J31" s="101"/>
      <c r="K31" s="65"/>
      <c r="L31" s="101"/>
      <c r="M31" s="65"/>
      <c r="N31" s="101"/>
      <c r="O31" s="65"/>
      <c r="P31" s="101"/>
      <c r="Q31" s="65"/>
      <c r="R31" s="101"/>
      <c r="S31" s="65"/>
      <c r="T31" s="101"/>
      <c r="U31" s="65"/>
      <c r="V31" s="101"/>
      <c r="W31" s="65"/>
      <c r="X31" s="101"/>
      <c r="Y31" s="65"/>
      <c r="Z31" s="101"/>
      <c r="AA31" s="65"/>
      <c r="AB31" s="101"/>
      <c r="AC31" s="65"/>
      <c r="AD31" s="101"/>
      <c r="AE31" s="80"/>
      <c r="AF31" s="101"/>
      <c r="AG31" s="80"/>
      <c r="AH31" s="101"/>
      <c r="AI31" s="80"/>
      <c r="AJ31" s="101"/>
      <c r="AK31" s="81">
        <f>COUNTA(F31:AJ31)</f>
        <v>0</v>
      </c>
      <c r="AL31" s="86">
        <f>AK31*3000*D31</f>
        <v>0</v>
      </c>
      <c r="AM31" s="213">
        <f>AL31+AL32+AL33+AL34</f>
        <v>0</v>
      </c>
      <c r="AN31" s="216" t="str">
        <f t="shared" ref="AN31" si="10">IF(ISERROR(AO31-AM31),"",AO31-AM31)</f>
        <v/>
      </c>
      <c r="AO31" s="217" t="str">
        <f t="shared" ref="AO31" si="11">IF(C31="","",IF(C31="1割",AM31/0.9,IF(C31="2割",AM31/0.8,IF(C31="3割",AM31/0.7))))</f>
        <v/>
      </c>
      <c r="AP31" s="207"/>
      <c r="AQ31" s="208"/>
    </row>
    <row r="32" spans="1:43" ht="19.5" customHeight="1">
      <c r="A32" s="186"/>
      <c r="B32" s="186"/>
      <c r="C32" s="186"/>
      <c r="D32" s="173"/>
      <c r="E32" s="66" t="s">
        <v>20</v>
      </c>
      <c r="F32" s="102"/>
      <c r="G32" s="67"/>
      <c r="H32" s="102"/>
      <c r="I32" s="67"/>
      <c r="J32" s="102"/>
      <c r="K32" s="67"/>
      <c r="L32" s="102"/>
      <c r="M32" s="67"/>
      <c r="N32" s="102"/>
      <c r="O32" s="67"/>
      <c r="P32" s="102"/>
      <c r="Q32" s="67"/>
      <c r="R32" s="102"/>
      <c r="S32" s="67"/>
      <c r="T32" s="102"/>
      <c r="U32" s="67"/>
      <c r="V32" s="102"/>
      <c r="W32" s="67"/>
      <c r="X32" s="102"/>
      <c r="Y32" s="67"/>
      <c r="Z32" s="102"/>
      <c r="AA32" s="67"/>
      <c r="AB32" s="102"/>
      <c r="AC32" s="67"/>
      <c r="AD32" s="102"/>
      <c r="AE32" s="82"/>
      <c r="AF32" s="102"/>
      <c r="AG32" s="67"/>
      <c r="AH32" s="102"/>
      <c r="AI32" s="82"/>
      <c r="AJ32" s="102"/>
      <c r="AK32" s="83">
        <f t="shared" ref="AK32" si="12">COUNTA(F32:AJ32)</f>
        <v>0</v>
      </c>
      <c r="AL32" s="87">
        <f>AK32*2800*D31</f>
        <v>0</v>
      </c>
      <c r="AM32" s="214"/>
      <c r="AN32" s="216"/>
      <c r="AO32" s="217"/>
      <c r="AP32" s="209"/>
      <c r="AQ32" s="210"/>
    </row>
    <row r="33" spans="1:43" ht="19.5" customHeight="1">
      <c r="A33" s="186"/>
      <c r="B33" s="186"/>
      <c r="C33" s="186"/>
      <c r="D33" s="173"/>
      <c r="E33" s="132" t="s">
        <v>6</v>
      </c>
      <c r="F33" s="133"/>
      <c r="G33" s="134"/>
      <c r="H33" s="133"/>
      <c r="I33" s="134"/>
      <c r="J33" s="133"/>
      <c r="K33" s="134"/>
      <c r="L33" s="133"/>
      <c r="M33" s="134"/>
      <c r="N33" s="133"/>
      <c r="O33" s="134"/>
      <c r="P33" s="133"/>
      <c r="Q33" s="134"/>
      <c r="R33" s="133"/>
      <c r="S33" s="134"/>
      <c r="T33" s="133"/>
      <c r="U33" s="134"/>
      <c r="V33" s="133"/>
      <c r="W33" s="134"/>
      <c r="X33" s="133"/>
      <c r="Y33" s="134"/>
      <c r="Z33" s="133"/>
      <c r="AA33" s="134"/>
      <c r="AB33" s="133"/>
      <c r="AC33" s="134"/>
      <c r="AD33" s="133"/>
      <c r="AE33" s="135"/>
      <c r="AF33" s="133"/>
      <c r="AG33" s="134"/>
      <c r="AH33" s="133"/>
      <c r="AI33" s="135"/>
      <c r="AJ33" s="133"/>
      <c r="AK33" s="83">
        <f>COUNTA(F33:AJ33)</f>
        <v>0</v>
      </c>
      <c r="AL33" s="88">
        <f>AK33*200*D31</f>
        <v>0</v>
      </c>
      <c r="AM33" s="214"/>
      <c r="AN33" s="216"/>
      <c r="AO33" s="217"/>
      <c r="AP33" s="209"/>
      <c r="AQ33" s="210"/>
    </row>
    <row r="34" spans="1:43" ht="19.5" customHeight="1" thickBot="1">
      <c r="A34" s="187"/>
      <c r="B34" s="187"/>
      <c r="C34" s="187"/>
      <c r="D34" s="174"/>
      <c r="E34" s="136" t="s">
        <v>90</v>
      </c>
      <c r="F34" s="137"/>
      <c r="G34" s="138"/>
      <c r="H34" s="137"/>
      <c r="I34" s="138"/>
      <c r="J34" s="137"/>
      <c r="K34" s="138"/>
      <c r="L34" s="137"/>
      <c r="M34" s="138"/>
      <c r="N34" s="137"/>
      <c r="O34" s="138"/>
      <c r="P34" s="137"/>
      <c r="Q34" s="138"/>
      <c r="R34" s="137"/>
      <c r="S34" s="138"/>
      <c r="T34" s="137"/>
      <c r="U34" s="138"/>
      <c r="V34" s="137"/>
      <c r="W34" s="138"/>
      <c r="X34" s="137"/>
      <c r="Y34" s="138"/>
      <c r="Z34" s="137"/>
      <c r="AA34" s="138"/>
      <c r="AB34" s="137"/>
      <c r="AC34" s="138"/>
      <c r="AD34" s="137"/>
      <c r="AE34" s="139"/>
      <c r="AF34" s="137"/>
      <c r="AG34" s="139"/>
      <c r="AH34" s="137"/>
      <c r="AI34" s="139"/>
      <c r="AJ34" s="137"/>
      <c r="AK34" s="84">
        <f>COUNTA(F34:AJ34)</f>
        <v>0</v>
      </c>
      <c r="AL34" s="140">
        <f>AK34*200*D31</f>
        <v>0</v>
      </c>
      <c r="AM34" s="215"/>
      <c r="AN34" s="216"/>
      <c r="AO34" s="217"/>
      <c r="AP34" s="211"/>
      <c r="AQ34" s="212"/>
    </row>
    <row r="35" spans="1:43" ht="19.5" customHeight="1">
      <c r="A35" s="191">
        <v>6</v>
      </c>
      <c r="B35" s="191"/>
      <c r="C35" s="185"/>
      <c r="D35" s="172">
        <f t="shared" ref="D35" si="13">IF(C35="1割",0.9,IF(C35="2割",0.8,IF(C35="3割",0.7,0)))</f>
        <v>0</v>
      </c>
      <c r="E35" s="64" t="s">
        <v>19</v>
      </c>
      <c r="F35" s="101"/>
      <c r="G35" s="65"/>
      <c r="H35" s="101"/>
      <c r="I35" s="65"/>
      <c r="J35" s="101"/>
      <c r="K35" s="65"/>
      <c r="L35" s="101"/>
      <c r="M35" s="65"/>
      <c r="N35" s="101"/>
      <c r="O35" s="65"/>
      <c r="P35" s="101"/>
      <c r="Q35" s="65"/>
      <c r="R35" s="101"/>
      <c r="S35" s="65"/>
      <c r="T35" s="101"/>
      <c r="U35" s="65"/>
      <c r="V35" s="101"/>
      <c r="W35" s="65"/>
      <c r="X35" s="101"/>
      <c r="Y35" s="65"/>
      <c r="Z35" s="101"/>
      <c r="AA35" s="65"/>
      <c r="AB35" s="101"/>
      <c r="AC35" s="65"/>
      <c r="AD35" s="101"/>
      <c r="AE35" s="80"/>
      <c r="AF35" s="101"/>
      <c r="AG35" s="80"/>
      <c r="AH35" s="101"/>
      <c r="AI35" s="80"/>
      <c r="AJ35" s="101"/>
      <c r="AK35" s="81">
        <f>COUNTA(F35:AJ35)</f>
        <v>0</v>
      </c>
      <c r="AL35" s="86">
        <f>AK35*3000*D35</f>
        <v>0</v>
      </c>
      <c r="AM35" s="213">
        <f>AL35+AL36+AL37+AL38</f>
        <v>0</v>
      </c>
      <c r="AN35" s="216" t="str">
        <f t="shared" ref="AN35" si="14">IF(ISERROR(AO35-AM35),"",AO35-AM35)</f>
        <v/>
      </c>
      <c r="AO35" s="217" t="str">
        <f t="shared" ref="AO35" si="15">IF(C35="","",IF(C35="1割",AM35/0.9,IF(C35="2割",AM35/0.8,IF(C35="3割",AM35/0.7))))</f>
        <v/>
      </c>
      <c r="AP35" s="207"/>
      <c r="AQ35" s="208"/>
    </row>
    <row r="36" spans="1:43" ht="19.5" customHeight="1">
      <c r="A36" s="186"/>
      <c r="B36" s="186"/>
      <c r="C36" s="186"/>
      <c r="D36" s="173"/>
      <c r="E36" s="66" t="s">
        <v>20</v>
      </c>
      <c r="F36" s="102"/>
      <c r="G36" s="67"/>
      <c r="H36" s="102"/>
      <c r="I36" s="67"/>
      <c r="J36" s="102"/>
      <c r="K36" s="67"/>
      <c r="L36" s="102"/>
      <c r="M36" s="67"/>
      <c r="N36" s="102"/>
      <c r="O36" s="67"/>
      <c r="P36" s="102"/>
      <c r="Q36" s="67"/>
      <c r="R36" s="102"/>
      <c r="S36" s="67"/>
      <c r="T36" s="102"/>
      <c r="U36" s="67"/>
      <c r="V36" s="102"/>
      <c r="W36" s="67"/>
      <c r="X36" s="102"/>
      <c r="Y36" s="67"/>
      <c r="Z36" s="102"/>
      <c r="AA36" s="67"/>
      <c r="AB36" s="102"/>
      <c r="AC36" s="67"/>
      <c r="AD36" s="102"/>
      <c r="AE36" s="82"/>
      <c r="AF36" s="102"/>
      <c r="AG36" s="82"/>
      <c r="AH36" s="102"/>
      <c r="AI36" s="82"/>
      <c r="AJ36" s="102"/>
      <c r="AK36" s="83">
        <f t="shared" ref="AK36" si="16">COUNTA(F36:AJ36)</f>
        <v>0</v>
      </c>
      <c r="AL36" s="87">
        <f>AK36*2800*D35</f>
        <v>0</v>
      </c>
      <c r="AM36" s="214"/>
      <c r="AN36" s="216"/>
      <c r="AO36" s="217"/>
      <c r="AP36" s="209"/>
      <c r="AQ36" s="210"/>
    </row>
    <row r="37" spans="1:43" ht="19.5" customHeight="1">
      <c r="A37" s="186"/>
      <c r="B37" s="186"/>
      <c r="C37" s="186"/>
      <c r="D37" s="173"/>
      <c r="E37" s="132" t="s">
        <v>6</v>
      </c>
      <c r="F37" s="133"/>
      <c r="G37" s="134"/>
      <c r="H37" s="133"/>
      <c r="I37" s="134"/>
      <c r="J37" s="133"/>
      <c r="K37" s="134"/>
      <c r="L37" s="133"/>
      <c r="M37" s="134"/>
      <c r="N37" s="133"/>
      <c r="O37" s="134"/>
      <c r="P37" s="133"/>
      <c r="Q37" s="134"/>
      <c r="R37" s="133"/>
      <c r="S37" s="134"/>
      <c r="T37" s="133"/>
      <c r="U37" s="134"/>
      <c r="V37" s="133"/>
      <c r="W37" s="134"/>
      <c r="X37" s="133"/>
      <c r="Y37" s="134"/>
      <c r="Z37" s="133"/>
      <c r="AA37" s="134"/>
      <c r="AB37" s="133"/>
      <c r="AC37" s="134"/>
      <c r="AD37" s="133"/>
      <c r="AE37" s="135"/>
      <c r="AF37" s="133"/>
      <c r="AG37" s="135"/>
      <c r="AH37" s="133"/>
      <c r="AI37" s="135"/>
      <c r="AJ37" s="133"/>
      <c r="AK37" s="83">
        <f>COUNTA(F37:AJ37)</f>
        <v>0</v>
      </c>
      <c r="AL37" s="88">
        <f>AK37*200*D35</f>
        <v>0</v>
      </c>
      <c r="AM37" s="214"/>
      <c r="AN37" s="216"/>
      <c r="AO37" s="217"/>
      <c r="AP37" s="209"/>
      <c r="AQ37" s="210"/>
    </row>
    <row r="38" spans="1:43" ht="19.5" customHeight="1" thickBot="1">
      <c r="A38" s="187"/>
      <c r="B38" s="187"/>
      <c r="C38" s="187"/>
      <c r="D38" s="174"/>
      <c r="E38" s="136" t="s">
        <v>90</v>
      </c>
      <c r="F38" s="137"/>
      <c r="G38" s="138"/>
      <c r="H38" s="137"/>
      <c r="I38" s="138"/>
      <c r="J38" s="137"/>
      <c r="K38" s="138"/>
      <c r="L38" s="137"/>
      <c r="M38" s="138"/>
      <c r="N38" s="137"/>
      <c r="O38" s="138"/>
      <c r="P38" s="137"/>
      <c r="Q38" s="138"/>
      <c r="R38" s="137"/>
      <c r="S38" s="138"/>
      <c r="T38" s="137"/>
      <c r="U38" s="138"/>
      <c r="V38" s="137"/>
      <c r="W38" s="138"/>
      <c r="X38" s="137"/>
      <c r="Y38" s="138"/>
      <c r="Z38" s="137"/>
      <c r="AA38" s="138"/>
      <c r="AB38" s="137"/>
      <c r="AC38" s="138"/>
      <c r="AD38" s="137"/>
      <c r="AE38" s="139"/>
      <c r="AF38" s="137"/>
      <c r="AG38" s="139"/>
      <c r="AH38" s="137"/>
      <c r="AI38" s="139"/>
      <c r="AJ38" s="137"/>
      <c r="AK38" s="84">
        <f>COUNTA(F38:AJ38)</f>
        <v>0</v>
      </c>
      <c r="AL38" s="140">
        <f>AK38*200*D35</f>
        <v>0</v>
      </c>
      <c r="AM38" s="215"/>
      <c r="AN38" s="216"/>
      <c r="AO38" s="217"/>
      <c r="AP38" s="211"/>
      <c r="AQ38" s="212"/>
    </row>
    <row r="39" spans="1:43" ht="19.5" customHeight="1">
      <c r="A39" s="191">
        <v>7</v>
      </c>
      <c r="B39" s="191"/>
      <c r="C39" s="185"/>
      <c r="D39" s="172">
        <f t="shared" ref="D39" si="17">IF(C39="1割",0.9,IF(C39="2割",0.8,IF(C39="3割",0.7,0)))</f>
        <v>0</v>
      </c>
      <c r="E39" s="64" t="s">
        <v>19</v>
      </c>
      <c r="F39" s="101"/>
      <c r="G39" s="65"/>
      <c r="H39" s="101"/>
      <c r="I39" s="65"/>
      <c r="J39" s="101"/>
      <c r="K39" s="65"/>
      <c r="L39" s="101"/>
      <c r="M39" s="65"/>
      <c r="N39" s="101"/>
      <c r="O39" s="65"/>
      <c r="P39" s="101"/>
      <c r="Q39" s="65"/>
      <c r="R39" s="101"/>
      <c r="S39" s="65"/>
      <c r="T39" s="101"/>
      <c r="U39" s="65"/>
      <c r="V39" s="101"/>
      <c r="W39" s="65"/>
      <c r="X39" s="101"/>
      <c r="Y39" s="65"/>
      <c r="Z39" s="101"/>
      <c r="AA39" s="65"/>
      <c r="AB39" s="101"/>
      <c r="AC39" s="65"/>
      <c r="AD39" s="101"/>
      <c r="AE39" s="80"/>
      <c r="AF39" s="101"/>
      <c r="AG39" s="80"/>
      <c r="AH39" s="101"/>
      <c r="AI39" s="80"/>
      <c r="AJ39" s="101"/>
      <c r="AK39" s="81">
        <f>COUNTA(F39:AJ39)</f>
        <v>0</v>
      </c>
      <c r="AL39" s="86">
        <f>AK39*3000*D39</f>
        <v>0</v>
      </c>
      <c r="AM39" s="213">
        <f>AL39+AL40+AL41+AL42</f>
        <v>0</v>
      </c>
      <c r="AN39" s="216" t="str">
        <f t="shared" ref="AN39" si="18">IF(ISERROR(AO39-AM39),"",AO39-AM39)</f>
        <v/>
      </c>
      <c r="AO39" s="217" t="str">
        <f t="shared" ref="AO39" si="19">IF(C39="","",IF(C39="1割",AM39/0.9,IF(C39="2割",AM39/0.8,IF(C39="3割",AM39/0.7))))</f>
        <v/>
      </c>
      <c r="AP39" s="207"/>
      <c r="AQ39" s="208"/>
    </row>
    <row r="40" spans="1:43" ht="19.5" customHeight="1">
      <c r="A40" s="186"/>
      <c r="B40" s="186"/>
      <c r="C40" s="186"/>
      <c r="D40" s="173"/>
      <c r="E40" s="66" t="s">
        <v>20</v>
      </c>
      <c r="F40" s="102"/>
      <c r="G40" s="67"/>
      <c r="H40" s="102"/>
      <c r="I40" s="67"/>
      <c r="J40" s="102"/>
      <c r="K40" s="67"/>
      <c r="L40" s="102"/>
      <c r="M40" s="67"/>
      <c r="N40" s="102"/>
      <c r="O40" s="67"/>
      <c r="P40" s="102"/>
      <c r="Q40" s="67"/>
      <c r="R40" s="102"/>
      <c r="S40" s="67"/>
      <c r="T40" s="102"/>
      <c r="U40" s="67"/>
      <c r="V40" s="102"/>
      <c r="W40" s="67"/>
      <c r="X40" s="102"/>
      <c r="Y40" s="67"/>
      <c r="Z40" s="102"/>
      <c r="AA40" s="67"/>
      <c r="AB40" s="102"/>
      <c r="AC40" s="67"/>
      <c r="AD40" s="102"/>
      <c r="AE40" s="82"/>
      <c r="AF40" s="102"/>
      <c r="AG40" s="82"/>
      <c r="AH40" s="102"/>
      <c r="AI40" s="82"/>
      <c r="AJ40" s="102"/>
      <c r="AK40" s="83">
        <f t="shared" ref="AK40" si="20">COUNTA(F40:AJ40)</f>
        <v>0</v>
      </c>
      <c r="AL40" s="87">
        <f>AK40*2800*D39</f>
        <v>0</v>
      </c>
      <c r="AM40" s="214"/>
      <c r="AN40" s="216"/>
      <c r="AO40" s="217"/>
      <c r="AP40" s="209"/>
      <c r="AQ40" s="210"/>
    </row>
    <row r="41" spans="1:43" ht="19.5" customHeight="1">
      <c r="A41" s="186"/>
      <c r="B41" s="186"/>
      <c r="C41" s="186"/>
      <c r="D41" s="173"/>
      <c r="E41" s="132" t="s">
        <v>6</v>
      </c>
      <c r="F41" s="133"/>
      <c r="G41" s="134"/>
      <c r="H41" s="133"/>
      <c r="I41" s="134"/>
      <c r="J41" s="133"/>
      <c r="K41" s="134"/>
      <c r="L41" s="133"/>
      <c r="M41" s="134"/>
      <c r="N41" s="133"/>
      <c r="O41" s="134"/>
      <c r="P41" s="133"/>
      <c r="Q41" s="134"/>
      <c r="R41" s="133"/>
      <c r="S41" s="134"/>
      <c r="T41" s="133"/>
      <c r="U41" s="134"/>
      <c r="V41" s="133"/>
      <c r="W41" s="134"/>
      <c r="X41" s="133"/>
      <c r="Y41" s="134"/>
      <c r="Z41" s="133"/>
      <c r="AA41" s="134"/>
      <c r="AB41" s="133"/>
      <c r="AC41" s="134"/>
      <c r="AD41" s="133"/>
      <c r="AE41" s="135"/>
      <c r="AF41" s="133"/>
      <c r="AG41" s="135"/>
      <c r="AH41" s="133"/>
      <c r="AI41" s="135"/>
      <c r="AJ41" s="133"/>
      <c r="AK41" s="83">
        <f>COUNTA(F41:AJ41)</f>
        <v>0</v>
      </c>
      <c r="AL41" s="88">
        <f>AK41*200*D39</f>
        <v>0</v>
      </c>
      <c r="AM41" s="214"/>
      <c r="AN41" s="216"/>
      <c r="AO41" s="217"/>
      <c r="AP41" s="209"/>
      <c r="AQ41" s="210"/>
    </row>
    <row r="42" spans="1:43" ht="19.5" customHeight="1" thickBot="1">
      <c r="A42" s="187"/>
      <c r="B42" s="187"/>
      <c r="C42" s="187"/>
      <c r="D42" s="174"/>
      <c r="E42" s="136" t="s">
        <v>90</v>
      </c>
      <c r="F42" s="137"/>
      <c r="G42" s="138"/>
      <c r="H42" s="137"/>
      <c r="I42" s="138"/>
      <c r="J42" s="137"/>
      <c r="K42" s="138"/>
      <c r="L42" s="137"/>
      <c r="M42" s="138"/>
      <c r="N42" s="137"/>
      <c r="O42" s="138"/>
      <c r="P42" s="137"/>
      <c r="Q42" s="138"/>
      <c r="R42" s="137"/>
      <c r="S42" s="138"/>
      <c r="T42" s="137"/>
      <c r="U42" s="138"/>
      <c r="V42" s="137"/>
      <c r="W42" s="138"/>
      <c r="X42" s="137"/>
      <c r="Y42" s="138"/>
      <c r="Z42" s="137"/>
      <c r="AA42" s="138"/>
      <c r="AB42" s="137"/>
      <c r="AC42" s="138"/>
      <c r="AD42" s="137"/>
      <c r="AE42" s="139"/>
      <c r="AF42" s="137"/>
      <c r="AG42" s="139"/>
      <c r="AH42" s="137"/>
      <c r="AI42" s="139"/>
      <c r="AJ42" s="137"/>
      <c r="AK42" s="84">
        <f>COUNTA(F42:AJ42)</f>
        <v>0</v>
      </c>
      <c r="AL42" s="140">
        <f>AK42*200*D39</f>
        <v>0</v>
      </c>
      <c r="AM42" s="215"/>
      <c r="AN42" s="216"/>
      <c r="AO42" s="217"/>
      <c r="AP42" s="211"/>
      <c r="AQ42" s="212"/>
    </row>
    <row r="43" spans="1:43" ht="19.5" customHeight="1">
      <c r="A43" s="191">
        <v>8</v>
      </c>
      <c r="B43" s="191"/>
      <c r="C43" s="185"/>
      <c r="D43" s="172">
        <f t="shared" ref="D43" si="21">IF(C43="1割",0.9,IF(C43="2割",0.8,IF(C43="3割",0.7,0)))</f>
        <v>0</v>
      </c>
      <c r="E43" s="64" t="s">
        <v>19</v>
      </c>
      <c r="F43" s="101"/>
      <c r="G43" s="65"/>
      <c r="H43" s="101"/>
      <c r="I43" s="65"/>
      <c r="J43" s="101"/>
      <c r="K43" s="65"/>
      <c r="L43" s="101"/>
      <c r="M43" s="65"/>
      <c r="N43" s="101"/>
      <c r="O43" s="65"/>
      <c r="P43" s="101"/>
      <c r="Q43" s="65"/>
      <c r="R43" s="101"/>
      <c r="S43" s="65"/>
      <c r="T43" s="101"/>
      <c r="U43" s="65"/>
      <c r="V43" s="101"/>
      <c r="W43" s="65"/>
      <c r="X43" s="101"/>
      <c r="Y43" s="65"/>
      <c r="Z43" s="101"/>
      <c r="AA43" s="65"/>
      <c r="AB43" s="101"/>
      <c r="AC43" s="65"/>
      <c r="AD43" s="101"/>
      <c r="AE43" s="80"/>
      <c r="AF43" s="101"/>
      <c r="AG43" s="80"/>
      <c r="AH43" s="101"/>
      <c r="AI43" s="80"/>
      <c r="AJ43" s="101"/>
      <c r="AK43" s="81">
        <f>COUNTA(F43:AJ43)</f>
        <v>0</v>
      </c>
      <c r="AL43" s="86">
        <f>AK43*3000*D43</f>
        <v>0</v>
      </c>
      <c r="AM43" s="213">
        <f>AL43+AL44+AL45+AL46</f>
        <v>0</v>
      </c>
      <c r="AN43" s="216" t="str">
        <f t="shared" ref="AN43" si="22">IF(ISERROR(AO43-AM43),"",AO43-AM43)</f>
        <v/>
      </c>
      <c r="AO43" s="217" t="str">
        <f t="shared" ref="AO43" si="23">IF(C43="","",IF(C43="1割",AM43/0.9,IF(C43="2割",AM43/0.8,IF(C43="3割",AM43/0.7))))</f>
        <v/>
      </c>
      <c r="AP43" s="207"/>
      <c r="AQ43" s="208"/>
    </row>
    <row r="44" spans="1:43" ht="19.5" customHeight="1">
      <c r="A44" s="186"/>
      <c r="B44" s="186"/>
      <c r="C44" s="186"/>
      <c r="D44" s="173"/>
      <c r="E44" s="66" t="s">
        <v>20</v>
      </c>
      <c r="F44" s="102"/>
      <c r="G44" s="67"/>
      <c r="H44" s="102"/>
      <c r="I44" s="67"/>
      <c r="J44" s="102"/>
      <c r="K44" s="67"/>
      <c r="L44" s="102"/>
      <c r="M44" s="67"/>
      <c r="N44" s="102"/>
      <c r="O44" s="67"/>
      <c r="P44" s="102"/>
      <c r="Q44" s="67"/>
      <c r="R44" s="102"/>
      <c r="S44" s="67"/>
      <c r="T44" s="102"/>
      <c r="U44" s="67"/>
      <c r="V44" s="102"/>
      <c r="W44" s="67"/>
      <c r="X44" s="102"/>
      <c r="Y44" s="67"/>
      <c r="Z44" s="102"/>
      <c r="AA44" s="67"/>
      <c r="AB44" s="102"/>
      <c r="AC44" s="67"/>
      <c r="AD44" s="102"/>
      <c r="AE44" s="82"/>
      <c r="AF44" s="102"/>
      <c r="AG44" s="82"/>
      <c r="AH44" s="102"/>
      <c r="AI44" s="82"/>
      <c r="AJ44" s="102"/>
      <c r="AK44" s="83">
        <f t="shared" ref="AK44" si="24">COUNTA(F44:AJ44)</f>
        <v>0</v>
      </c>
      <c r="AL44" s="87">
        <f>AK44*2800*D43</f>
        <v>0</v>
      </c>
      <c r="AM44" s="214"/>
      <c r="AN44" s="216"/>
      <c r="AO44" s="217"/>
      <c r="AP44" s="209"/>
      <c r="AQ44" s="210"/>
    </row>
    <row r="45" spans="1:43" ht="19.5" customHeight="1">
      <c r="A45" s="186"/>
      <c r="B45" s="186"/>
      <c r="C45" s="186"/>
      <c r="D45" s="173"/>
      <c r="E45" s="132" t="s">
        <v>6</v>
      </c>
      <c r="F45" s="133"/>
      <c r="G45" s="134"/>
      <c r="H45" s="133"/>
      <c r="I45" s="134"/>
      <c r="J45" s="133"/>
      <c r="K45" s="134"/>
      <c r="L45" s="133"/>
      <c r="M45" s="134"/>
      <c r="N45" s="133"/>
      <c r="O45" s="134"/>
      <c r="P45" s="133"/>
      <c r="Q45" s="134"/>
      <c r="R45" s="133"/>
      <c r="S45" s="134"/>
      <c r="T45" s="133"/>
      <c r="U45" s="134"/>
      <c r="V45" s="133"/>
      <c r="W45" s="134"/>
      <c r="X45" s="133"/>
      <c r="Y45" s="134"/>
      <c r="Z45" s="133"/>
      <c r="AA45" s="134"/>
      <c r="AB45" s="133"/>
      <c r="AC45" s="134"/>
      <c r="AD45" s="133"/>
      <c r="AE45" s="135"/>
      <c r="AF45" s="133"/>
      <c r="AG45" s="135"/>
      <c r="AH45" s="133"/>
      <c r="AI45" s="135"/>
      <c r="AJ45" s="133"/>
      <c r="AK45" s="83">
        <f>COUNTA(F45:AJ45)</f>
        <v>0</v>
      </c>
      <c r="AL45" s="88">
        <f>AK45*200*D43</f>
        <v>0</v>
      </c>
      <c r="AM45" s="214"/>
      <c r="AN45" s="216"/>
      <c r="AO45" s="217"/>
      <c r="AP45" s="209"/>
      <c r="AQ45" s="210"/>
    </row>
    <row r="46" spans="1:43" ht="19.5" customHeight="1" thickBot="1">
      <c r="A46" s="187"/>
      <c r="B46" s="187"/>
      <c r="C46" s="187"/>
      <c r="D46" s="174"/>
      <c r="E46" s="136" t="s">
        <v>90</v>
      </c>
      <c r="F46" s="137"/>
      <c r="G46" s="138"/>
      <c r="H46" s="137"/>
      <c r="I46" s="138"/>
      <c r="J46" s="137"/>
      <c r="K46" s="138"/>
      <c r="L46" s="137"/>
      <c r="M46" s="138"/>
      <c r="N46" s="137"/>
      <c r="O46" s="138"/>
      <c r="P46" s="137"/>
      <c r="Q46" s="138"/>
      <c r="R46" s="137"/>
      <c r="S46" s="138"/>
      <c r="T46" s="137"/>
      <c r="U46" s="138"/>
      <c r="V46" s="137"/>
      <c r="W46" s="138"/>
      <c r="X46" s="137"/>
      <c r="Y46" s="138"/>
      <c r="Z46" s="137"/>
      <c r="AA46" s="138"/>
      <c r="AB46" s="137"/>
      <c r="AC46" s="138"/>
      <c r="AD46" s="137"/>
      <c r="AE46" s="139"/>
      <c r="AF46" s="137"/>
      <c r="AG46" s="139"/>
      <c r="AH46" s="137"/>
      <c r="AI46" s="139"/>
      <c r="AJ46" s="137"/>
      <c r="AK46" s="84">
        <f>COUNTA(F46:AJ46)</f>
        <v>0</v>
      </c>
      <c r="AL46" s="140">
        <f>AK46*200*D43</f>
        <v>0</v>
      </c>
      <c r="AM46" s="215"/>
      <c r="AN46" s="216"/>
      <c r="AO46" s="217"/>
      <c r="AP46" s="211"/>
      <c r="AQ46" s="212"/>
    </row>
    <row r="47" spans="1:43" ht="19.5" customHeight="1">
      <c r="A47" s="191">
        <v>9</v>
      </c>
      <c r="B47" s="191"/>
      <c r="C47" s="185"/>
      <c r="D47" s="172">
        <f t="shared" ref="D47" si="25">IF(C47="1割",0.9,IF(C47="2割",0.8,IF(C47="3割",0.7,0)))</f>
        <v>0</v>
      </c>
      <c r="E47" s="64" t="s">
        <v>19</v>
      </c>
      <c r="F47" s="101"/>
      <c r="G47" s="65"/>
      <c r="H47" s="101"/>
      <c r="I47" s="65"/>
      <c r="J47" s="101"/>
      <c r="K47" s="65"/>
      <c r="L47" s="101"/>
      <c r="M47" s="65"/>
      <c r="N47" s="101"/>
      <c r="O47" s="65"/>
      <c r="P47" s="101"/>
      <c r="Q47" s="65"/>
      <c r="R47" s="101"/>
      <c r="S47" s="65"/>
      <c r="T47" s="101"/>
      <c r="U47" s="65"/>
      <c r="V47" s="101"/>
      <c r="W47" s="65"/>
      <c r="X47" s="101"/>
      <c r="Y47" s="65"/>
      <c r="Z47" s="101"/>
      <c r="AA47" s="65"/>
      <c r="AB47" s="101"/>
      <c r="AC47" s="65"/>
      <c r="AD47" s="101"/>
      <c r="AE47" s="65"/>
      <c r="AF47" s="101"/>
      <c r="AG47" s="65"/>
      <c r="AH47" s="101"/>
      <c r="AI47" s="80"/>
      <c r="AJ47" s="101"/>
      <c r="AK47" s="81">
        <f>COUNTA(F47:AJ47)</f>
        <v>0</v>
      </c>
      <c r="AL47" s="86">
        <f>AK47*3000*D47</f>
        <v>0</v>
      </c>
      <c r="AM47" s="213">
        <f>AL47+AL48+AL49+AL50</f>
        <v>0</v>
      </c>
      <c r="AN47" s="216" t="str">
        <f t="shared" ref="AN47" si="26">IF(ISERROR(AO47-AM47),"",AO47-AM47)</f>
        <v/>
      </c>
      <c r="AO47" s="217" t="str">
        <f t="shared" ref="AO47" si="27">IF(C47="","",IF(C47="1割",AM47/0.9,IF(C47="2割",AM47/0.8,IF(C47="3割",AM47/0.7))))</f>
        <v/>
      </c>
      <c r="AP47" s="207"/>
      <c r="AQ47" s="208"/>
    </row>
    <row r="48" spans="1:43" ht="19.5" customHeight="1">
      <c r="A48" s="186"/>
      <c r="B48" s="186"/>
      <c r="C48" s="186"/>
      <c r="D48" s="173"/>
      <c r="E48" s="66" t="s">
        <v>20</v>
      </c>
      <c r="F48" s="102"/>
      <c r="G48" s="67"/>
      <c r="H48" s="102"/>
      <c r="I48" s="67"/>
      <c r="J48" s="102"/>
      <c r="K48" s="67"/>
      <c r="L48" s="102"/>
      <c r="M48" s="67"/>
      <c r="N48" s="102"/>
      <c r="O48" s="67"/>
      <c r="P48" s="102"/>
      <c r="Q48" s="67"/>
      <c r="R48" s="102"/>
      <c r="S48" s="67"/>
      <c r="T48" s="102"/>
      <c r="U48" s="67"/>
      <c r="V48" s="102"/>
      <c r="W48" s="67"/>
      <c r="X48" s="102"/>
      <c r="Y48" s="67"/>
      <c r="Z48" s="102"/>
      <c r="AA48" s="67"/>
      <c r="AB48" s="102"/>
      <c r="AC48" s="67"/>
      <c r="AD48" s="102"/>
      <c r="AE48" s="67"/>
      <c r="AF48" s="102"/>
      <c r="AG48" s="67"/>
      <c r="AH48" s="102"/>
      <c r="AI48" s="82"/>
      <c r="AJ48" s="102"/>
      <c r="AK48" s="83">
        <f t="shared" ref="AK48" si="28">COUNTA(F48:AJ48)</f>
        <v>0</v>
      </c>
      <c r="AL48" s="87">
        <f>AK48*2800*D47</f>
        <v>0</v>
      </c>
      <c r="AM48" s="214"/>
      <c r="AN48" s="216"/>
      <c r="AO48" s="217"/>
      <c r="AP48" s="209"/>
      <c r="AQ48" s="210"/>
    </row>
    <row r="49" spans="1:43" ht="19.5" customHeight="1">
      <c r="A49" s="186"/>
      <c r="B49" s="186"/>
      <c r="C49" s="186"/>
      <c r="D49" s="173"/>
      <c r="E49" s="132" t="s">
        <v>6</v>
      </c>
      <c r="F49" s="133"/>
      <c r="G49" s="134"/>
      <c r="H49" s="133"/>
      <c r="I49" s="134"/>
      <c r="J49" s="133"/>
      <c r="K49" s="134"/>
      <c r="L49" s="133"/>
      <c r="M49" s="134"/>
      <c r="N49" s="133"/>
      <c r="O49" s="134"/>
      <c r="P49" s="133"/>
      <c r="Q49" s="134"/>
      <c r="R49" s="133"/>
      <c r="S49" s="134"/>
      <c r="T49" s="133"/>
      <c r="U49" s="134"/>
      <c r="V49" s="133"/>
      <c r="W49" s="134"/>
      <c r="X49" s="133"/>
      <c r="Y49" s="134"/>
      <c r="Z49" s="133"/>
      <c r="AA49" s="134"/>
      <c r="AB49" s="133"/>
      <c r="AC49" s="134"/>
      <c r="AD49" s="133"/>
      <c r="AE49" s="134"/>
      <c r="AF49" s="133"/>
      <c r="AG49" s="134"/>
      <c r="AH49" s="133"/>
      <c r="AI49" s="135"/>
      <c r="AJ49" s="133"/>
      <c r="AK49" s="83">
        <f>COUNTA(F49:AJ49)</f>
        <v>0</v>
      </c>
      <c r="AL49" s="88">
        <f>AK49*200*D47</f>
        <v>0</v>
      </c>
      <c r="AM49" s="214"/>
      <c r="AN49" s="216"/>
      <c r="AO49" s="217"/>
      <c r="AP49" s="209"/>
      <c r="AQ49" s="210"/>
    </row>
    <row r="50" spans="1:43" ht="19.5" customHeight="1" thickBot="1">
      <c r="A50" s="187"/>
      <c r="B50" s="187"/>
      <c r="C50" s="187"/>
      <c r="D50" s="174"/>
      <c r="E50" s="136" t="s">
        <v>90</v>
      </c>
      <c r="F50" s="137"/>
      <c r="G50" s="138"/>
      <c r="H50" s="137"/>
      <c r="I50" s="138"/>
      <c r="J50" s="137"/>
      <c r="K50" s="138"/>
      <c r="L50" s="137"/>
      <c r="M50" s="138"/>
      <c r="N50" s="137"/>
      <c r="O50" s="138"/>
      <c r="P50" s="137"/>
      <c r="Q50" s="138"/>
      <c r="R50" s="137"/>
      <c r="S50" s="138"/>
      <c r="T50" s="137"/>
      <c r="U50" s="138"/>
      <c r="V50" s="137"/>
      <c r="W50" s="138"/>
      <c r="X50" s="137"/>
      <c r="Y50" s="138"/>
      <c r="Z50" s="137"/>
      <c r="AA50" s="138"/>
      <c r="AB50" s="137"/>
      <c r="AC50" s="138"/>
      <c r="AD50" s="137"/>
      <c r="AE50" s="139"/>
      <c r="AF50" s="137"/>
      <c r="AG50" s="139"/>
      <c r="AH50" s="137"/>
      <c r="AI50" s="139"/>
      <c r="AJ50" s="137"/>
      <c r="AK50" s="84">
        <f>COUNTA(F50:AJ50)</f>
        <v>0</v>
      </c>
      <c r="AL50" s="140">
        <f>AK50*200*D47</f>
        <v>0</v>
      </c>
      <c r="AM50" s="215"/>
      <c r="AN50" s="216"/>
      <c r="AO50" s="217"/>
      <c r="AP50" s="211"/>
      <c r="AQ50" s="212"/>
    </row>
    <row r="51" spans="1:43" ht="19.5" customHeight="1">
      <c r="A51" s="191">
        <v>10</v>
      </c>
      <c r="B51" s="191"/>
      <c r="C51" s="185"/>
      <c r="D51" s="172">
        <f t="shared" ref="D51" si="29">IF(C51="1割",0.9,IF(C51="2割",0.8,IF(C51="3割",0.7,0)))</f>
        <v>0</v>
      </c>
      <c r="E51" s="64" t="s">
        <v>19</v>
      </c>
      <c r="F51" s="101"/>
      <c r="G51" s="65"/>
      <c r="H51" s="101"/>
      <c r="I51" s="65"/>
      <c r="J51" s="101"/>
      <c r="K51" s="65"/>
      <c r="L51" s="101"/>
      <c r="M51" s="65"/>
      <c r="N51" s="101"/>
      <c r="O51" s="65"/>
      <c r="P51" s="101"/>
      <c r="Q51" s="65"/>
      <c r="R51" s="101"/>
      <c r="S51" s="65"/>
      <c r="T51" s="101"/>
      <c r="U51" s="65"/>
      <c r="V51" s="101"/>
      <c r="W51" s="65"/>
      <c r="X51" s="101"/>
      <c r="Y51" s="65"/>
      <c r="Z51" s="101"/>
      <c r="AA51" s="65"/>
      <c r="AB51" s="101"/>
      <c r="AC51" s="65"/>
      <c r="AD51" s="101"/>
      <c r="AE51" s="80"/>
      <c r="AF51" s="101"/>
      <c r="AG51" s="80"/>
      <c r="AH51" s="101"/>
      <c r="AI51" s="80"/>
      <c r="AJ51" s="101"/>
      <c r="AK51" s="81">
        <f>COUNTA(F51:AJ51)</f>
        <v>0</v>
      </c>
      <c r="AL51" s="86">
        <f>AK51*3000*D51</f>
        <v>0</v>
      </c>
      <c r="AM51" s="213">
        <f>AL51+AL52+AL53+AL54</f>
        <v>0</v>
      </c>
      <c r="AN51" s="216" t="str">
        <f t="shared" ref="AN51" si="30">IF(ISERROR(AO51-AM51),"",AO51-AM51)</f>
        <v/>
      </c>
      <c r="AO51" s="217" t="str">
        <f t="shared" ref="AO51" si="31">IF(C51="","",IF(C51="1割",AM51/0.9,IF(C51="2割",AM51/0.8,IF(C51="3割",AM51/0.7))))</f>
        <v/>
      </c>
      <c r="AP51" s="207"/>
      <c r="AQ51" s="208"/>
    </row>
    <row r="52" spans="1:43" ht="19.5" customHeight="1">
      <c r="A52" s="186"/>
      <c r="B52" s="186"/>
      <c r="C52" s="186"/>
      <c r="D52" s="173"/>
      <c r="E52" s="66" t="s">
        <v>20</v>
      </c>
      <c r="F52" s="102"/>
      <c r="G52" s="67"/>
      <c r="H52" s="102"/>
      <c r="I52" s="67"/>
      <c r="J52" s="102"/>
      <c r="K52" s="67"/>
      <c r="L52" s="102"/>
      <c r="M52" s="67"/>
      <c r="N52" s="102"/>
      <c r="O52" s="67"/>
      <c r="P52" s="102"/>
      <c r="Q52" s="67"/>
      <c r="R52" s="102"/>
      <c r="S52" s="67"/>
      <c r="T52" s="102"/>
      <c r="U52" s="67"/>
      <c r="V52" s="102"/>
      <c r="W52" s="67"/>
      <c r="X52" s="102"/>
      <c r="Y52" s="67"/>
      <c r="Z52" s="102"/>
      <c r="AA52" s="67"/>
      <c r="AB52" s="102"/>
      <c r="AC52" s="67"/>
      <c r="AD52" s="102"/>
      <c r="AE52" s="82"/>
      <c r="AF52" s="102"/>
      <c r="AG52" s="82"/>
      <c r="AH52" s="102"/>
      <c r="AI52" s="82"/>
      <c r="AJ52" s="102"/>
      <c r="AK52" s="83">
        <f t="shared" ref="AK52" si="32">COUNTA(F52:AJ52)</f>
        <v>0</v>
      </c>
      <c r="AL52" s="87">
        <f>AK52*2800*D51</f>
        <v>0</v>
      </c>
      <c r="AM52" s="214"/>
      <c r="AN52" s="216"/>
      <c r="AO52" s="217"/>
      <c r="AP52" s="209"/>
      <c r="AQ52" s="210"/>
    </row>
    <row r="53" spans="1:43" ht="19.5" customHeight="1">
      <c r="A53" s="186"/>
      <c r="B53" s="186"/>
      <c r="C53" s="186"/>
      <c r="D53" s="173"/>
      <c r="E53" s="132" t="s">
        <v>6</v>
      </c>
      <c r="F53" s="133"/>
      <c r="G53" s="134"/>
      <c r="H53" s="133"/>
      <c r="I53" s="134"/>
      <c r="J53" s="133"/>
      <c r="K53" s="134"/>
      <c r="L53" s="133"/>
      <c r="M53" s="134"/>
      <c r="N53" s="133"/>
      <c r="O53" s="134"/>
      <c r="P53" s="133"/>
      <c r="Q53" s="134"/>
      <c r="R53" s="133"/>
      <c r="S53" s="134"/>
      <c r="T53" s="133"/>
      <c r="U53" s="134"/>
      <c r="V53" s="133"/>
      <c r="W53" s="134"/>
      <c r="X53" s="133"/>
      <c r="Y53" s="134"/>
      <c r="Z53" s="133"/>
      <c r="AA53" s="134"/>
      <c r="AB53" s="133"/>
      <c r="AC53" s="134"/>
      <c r="AD53" s="133"/>
      <c r="AE53" s="135"/>
      <c r="AF53" s="133"/>
      <c r="AG53" s="135"/>
      <c r="AH53" s="133"/>
      <c r="AI53" s="135"/>
      <c r="AJ53" s="133"/>
      <c r="AK53" s="83">
        <f>COUNTA(F53:AJ53)</f>
        <v>0</v>
      </c>
      <c r="AL53" s="141">
        <f>AK53*200*D51</f>
        <v>0</v>
      </c>
      <c r="AM53" s="214"/>
      <c r="AN53" s="216"/>
      <c r="AO53" s="217"/>
      <c r="AP53" s="209"/>
      <c r="AQ53" s="210"/>
    </row>
    <row r="54" spans="1:43" ht="19.5" customHeight="1" thickBot="1">
      <c r="A54" s="187"/>
      <c r="B54" s="187"/>
      <c r="C54" s="187"/>
      <c r="D54" s="174"/>
      <c r="E54" s="136" t="s">
        <v>90</v>
      </c>
      <c r="F54" s="137"/>
      <c r="G54" s="138"/>
      <c r="H54" s="137"/>
      <c r="I54" s="138"/>
      <c r="J54" s="137"/>
      <c r="K54" s="138"/>
      <c r="L54" s="137"/>
      <c r="M54" s="138"/>
      <c r="N54" s="137"/>
      <c r="O54" s="138"/>
      <c r="P54" s="137"/>
      <c r="Q54" s="138"/>
      <c r="R54" s="137"/>
      <c r="S54" s="138"/>
      <c r="T54" s="137"/>
      <c r="U54" s="138"/>
      <c r="V54" s="137"/>
      <c r="W54" s="138"/>
      <c r="X54" s="137"/>
      <c r="Y54" s="138"/>
      <c r="Z54" s="137"/>
      <c r="AA54" s="138"/>
      <c r="AB54" s="137"/>
      <c r="AC54" s="138"/>
      <c r="AD54" s="137"/>
      <c r="AE54" s="139"/>
      <c r="AF54" s="137"/>
      <c r="AG54" s="139"/>
      <c r="AH54" s="137"/>
      <c r="AI54" s="139"/>
      <c r="AJ54" s="137"/>
      <c r="AK54" s="84">
        <f>COUNTA(F54:AJ54)</f>
        <v>0</v>
      </c>
      <c r="AL54" s="140">
        <f>AK54*200*D51</f>
        <v>0</v>
      </c>
      <c r="AM54" s="215"/>
      <c r="AN54" s="216"/>
      <c r="AO54" s="217"/>
      <c r="AP54" s="211"/>
      <c r="AQ54" s="212"/>
    </row>
    <row r="55" spans="1:43" ht="20.100000000000001" customHeight="1" thickBo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43" ht="19.5" customHeigh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Z56" s="68"/>
      <c r="AI56" s="85"/>
      <c r="AJ56" s="218"/>
      <c r="AK56" s="218"/>
      <c r="AL56" s="218"/>
      <c r="AM56" s="291" t="s">
        <v>106</v>
      </c>
      <c r="AN56" s="292"/>
      <c r="AO56" s="257">
        <f>SUM(AM15:AM54)</f>
        <v>0</v>
      </c>
      <c r="AP56" s="219" t="s">
        <v>18</v>
      </c>
    </row>
    <row r="57" spans="1:43" ht="19.5" customHeight="1" thickBot="1">
      <c r="B57" s="69"/>
      <c r="Z57" s="70"/>
      <c r="AI57" s="85"/>
      <c r="AJ57" s="218"/>
      <c r="AK57" s="218"/>
      <c r="AL57" s="218"/>
      <c r="AM57" s="293"/>
      <c r="AN57" s="294"/>
      <c r="AO57" s="258"/>
      <c r="AP57" s="220"/>
    </row>
  </sheetData>
  <mergeCells count="126">
    <mergeCell ref="AJ56:AK57"/>
    <mergeCell ref="AL56:AL57"/>
    <mergeCell ref="AP56:AP57"/>
    <mergeCell ref="K1:Y1"/>
    <mergeCell ref="Z1:AB1"/>
    <mergeCell ref="AC1:AD1"/>
    <mergeCell ref="AF1:AG1"/>
    <mergeCell ref="B3:X3"/>
    <mergeCell ref="T5:X5"/>
    <mergeCell ref="B6:B7"/>
    <mergeCell ref="E6:I6"/>
    <mergeCell ref="J6:N6"/>
    <mergeCell ref="O6:S6"/>
    <mergeCell ref="T6:X6"/>
    <mergeCell ref="E7:I7"/>
    <mergeCell ref="J7:N7"/>
    <mergeCell ref="O7:S7"/>
    <mergeCell ref="T7:X7"/>
    <mergeCell ref="B4:C5"/>
    <mergeCell ref="E4:I5"/>
    <mergeCell ref="J4:X4"/>
    <mergeCell ref="J5:N5"/>
    <mergeCell ref="O5:S5"/>
    <mergeCell ref="A15:A18"/>
    <mergeCell ref="B15:B18"/>
    <mergeCell ref="C15:C18"/>
    <mergeCell ref="D15:D18"/>
    <mergeCell ref="AM15:AM18"/>
    <mergeCell ref="E9:I9"/>
    <mergeCell ref="J9:N9"/>
    <mergeCell ref="O9:S9"/>
    <mergeCell ref="T9:X9"/>
    <mergeCell ref="B8:B9"/>
    <mergeCell ref="E8:I8"/>
    <mergeCell ref="J8:N8"/>
    <mergeCell ref="O8:S8"/>
    <mergeCell ref="T8:X8"/>
    <mergeCell ref="B10:B11"/>
    <mergeCell ref="E10:I10"/>
    <mergeCell ref="J10:N10"/>
    <mergeCell ref="O10:S10"/>
    <mergeCell ref="T10:X10"/>
    <mergeCell ref="AA10:AD11"/>
    <mergeCell ref="AE10:AM11"/>
    <mergeCell ref="E11:I11"/>
    <mergeCell ref="J11:N11"/>
    <mergeCell ref="O11:S11"/>
    <mergeCell ref="A39:A42"/>
    <mergeCell ref="B39:B42"/>
    <mergeCell ref="C39:C42"/>
    <mergeCell ref="D39:D42"/>
    <mergeCell ref="AM39:AM42"/>
    <mergeCell ref="AP39:AQ42"/>
    <mergeCell ref="A27:A30"/>
    <mergeCell ref="B27:B30"/>
    <mergeCell ref="C27:C30"/>
    <mergeCell ref="D27:D30"/>
    <mergeCell ref="AM27:AM30"/>
    <mergeCell ref="AP27:AQ30"/>
    <mergeCell ref="A35:A38"/>
    <mergeCell ref="B35:B38"/>
    <mergeCell ref="C35:C38"/>
    <mergeCell ref="D35:D38"/>
    <mergeCell ref="AM35:AM38"/>
    <mergeCell ref="AP35:AQ38"/>
    <mergeCell ref="A31:A34"/>
    <mergeCell ref="B31:B34"/>
    <mergeCell ref="C31:C34"/>
    <mergeCell ref="D31:D34"/>
    <mergeCell ref="AM31:AM34"/>
    <mergeCell ref="AN35:AN38"/>
    <mergeCell ref="B23:B26"/>
    <mergeCell ref="C23:C26"/>
    <mergeCell ref="D23:D26"/>
    <mergeCell ref="AM23:AM26"/>
    <mergeCell ref="AP23:AQ26"/>
    <mergeCell ref="A19:A22"/>
    <mergeCell ref="B19:B22"/>
    <mergeCell ref="C19:C22"/>
    <mergeCell ref="D19:D22"/>
    <mergeCell ref="AM19:AM22"/>
    <mergeCell ref="T11:X11"/>
    <mergeCell ref="AP31:AQ34"/>
    <mergeCell ref="AP19:AQ22"/>
    <mergeCell ref="AP14:AQ14"/>
    <mergeCell ref="AP15:AQ18"/>
    <mergeCell ref="A51:A54"/>
    <mergeCell ref="B51:B54"/>
    <mergeCell ref="C51:C54"/>
    <mergeCell ref="D51:D54"/>
    <mergeCell ref="AM51:AM54"/>
    <mergeCell ref="AP43:AQ46"/>
    <mergeCell ref="A47:A50"/>
    <mergeCell ref="B47:B50"/>
    <mergeCell ref="C47:C50"/>
    <mergeCell ref="D47:D50"/>
    <mergeCell ref="AM47:AM50"/>
    <mergeCell ref="AP47:AQ50"/>
    <mergeCell ref="A43:A46"/>
    <mergeCell ref="B43:B46"/>
    <mergeCell ref="C43:C46"/>
    <mergeCell ref="D43:D46"/>
    <mergeCell ref="AM43:AM46"/>
    <mergeCell ref="AP51:AQ54"/>
    <mergeCell ref="A23:A26"/>
    <mergeCell ref="AN15:AN18"/>
    <mergeCell ref="AO15:AO18"/>
    <mergeCell ref="AN19:AN22"/>
    <mergeCell ref="AO19:AO22"/>
    <mergeCell ref="AN23:AN26"/>
    <mergeCell ref="AO23:AO26"/>
    <mergeCell ref="AN27:AN30"/>
    <mergeCell ref="AO27:AO30"/>
    <mergeCell ref="AN31:AN34"/>
    <mergeCell ref="AO31:AO34"/>
    <mergeCell ref="AO56:AO57"/>
    <mergeCell ref="AM56:AN57"/>
    <mergeCell ref="AO35:AO38"/>
    <mergeCell ref="AN39:AN42"/>
    <mergeCell ref="AO39:AO42"/>
    <mergeCell ref="AN43:AN46"/>
    <mergeCell ref="AO43:AO46"/>
    <mergeCell ref="AN47:AN50"/>
    <mergeCell ref="AO47:AO50"/>
    <mergeCell ref="AN51:AN54"/>
    <mergeCell ref="AO51:AO54"/>
  </mergeCells>
  <phoneticPr fontId="1"/>
  <dataValidations count="1">
    <dataValidation type="list" allowBlank="1" showInputMessage="1" showErrorMessage="1" sqref="C15:C54">
      <formula1>"1割,2割,3割"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</worksheet>
</file>